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Foglio1" sheetId="6" r:id="rId1"/>
    <sheet name="Foglio2" sheetId="7" r:id="rId2"/>
  </sheets>
  <calcPr calcId="125725"/>
</workbook>
</file>

<file path=xl/calcChain.xml><?xml version="1.0" encoding="utf-8"?>
<calcChain xmlns="http://schemas.openxmlformats.org/spreadsheetml/2006/main">
  <c r="M88" i="6"/>
  <c r="K289"/>
  <c r="M289" s="1"/>
  <c r="K286"/>
  <c r="M286" s="1"/>
  <c r="M283"/>
  <c r="K274"/>
  <c r="K271"/>
  <c r="M265"/>
  <c r="K262"/>
  <c r="M262" s="1"/>
  <c r="M247"/>
  <c r="K244"/>
  <c r="M241"/>
  <c r="K235"/>
  <c r="M235" s="1"/>
  <c r="M223"/>
  <c r="M217"/>
  <c r="M211"/>
  <c r="K205"/>
  <c r="M205" s="1"/>
  <c r="M199"/>
  <c r="K178"/>
  <c r="M175"/>
  <c r="M163"/>
  <c r="K160"/>
  <c r="M151"/>
  <c r="M139"/>
  <c r="K136"/>
  <c r="M133"/>
  <c r="M118"/>
  <c r="K112"/>
  <c r="M109"/>
  <c r="K106"/>
  <c r="K103"/>
  <c r="M103" s="1"/>
  <c r="K97"/>
  <c r="M97" s="1"/>
  <c r="K91"/>
  <c r="M91" s="1"/>
  <c r="M85"/>
  <c r="K82"/>
  <c r="K79"/>
  <c r="M79" s="1"/>
  <c r="M73"/>
  <c r="M67"/>
  <c r="K64"/>
  <c r="M61"/>
  <c r="M55"/>
  <c r="K52"/>
  <c r="K49"/>
  <c r="M43"/>
  <c r="M37"/>
  <c r="M31"/>
  <c r="M15"/>
  <c r="K12"/>
  <c r="M9"/>
  <c r="M325"/>
  <c r="M322"/>
  <c r="M316"/>
  <c r="M313"/>
  <c r="M310"/>
  <c r="M307"/>
  <c r="M304"/>
  <c r="M301"/>
  <c r="M280"/>
  <c r="M274"/>
  <c r="M271"/>
  <c r="M250"/>
  <c r="M244"/>
  <c r="M232"/>
  <c r="M229"/>
  <c r="M214"/>
  <c r="M208"/>
  <c r="M202"/>
  <c r="M187"/>
  <c r="M166"/>
  <c r="M160"/>
  <c r="M157"/>
  <c r="M154"/>
  <c r="M136"/>
  <c r="M130"/>
  <c r="M124"/>
  <c r="M121"/>
  <c r="M115"/>
  <c r="M106"/>
  <c r="M100"/>
  <c r="M94"/>
  <c r="M82"/>
  <c r="M76"/>
  <c r="M70"/>
  <c r="M64"/>
  <c r="M58"/>
  <c r="M52"/>
  <c r="M28"/>
  <c r="M25"/>
  <c r="M22"/>
  <c r="M3"/>
  <c r="M259"/>
  <c r="M256"/>
  <c r="M253"/>
  <c r="M238"/>
  <c r="M178"/>
  <c r="M172"/>
  <c r="M169"/>
  <c r="M112"/>
  <c r="M49"/>
  <c r="M319"/>
  <c r="M298"/>
  <c r="M295"/>
  <c r="M292"/>
  <c r="M277"/>
  <c r="M268"/>
  <c r="M226"/>
  <c r="M220"/>
  <c r="M196"/>
  <c r="M193"/>
  <c r="M190"/>
  <c r="M184"/>
  <c r="M181"/>
  <c r="M148"/>
  <c r="M145"/>
  <c r="M142"/>
  <c r="M127"/>
  <c r="M46"/>
  <c r="M40"/>
  <c r="M34"/>
  <c r="M19"/>
  <c r="M12"/>
  <c r="M6"/>
  <c r="M327" l="1"/>
</calcChain>
</file>

<file path=xl/sharedStrings.xml><?xml version="1.0" encoding="utf-8"?>
<sst xmlns="http://schemas.openxmlformats.org/spreadsheetml/2006/main" count="645" uniqueCount="183">
  <si>
    <t>Nome Scheda Tecnica</t>
  </si>
  <si>
    <t>Quantità</t>
  </si>
  <si>
    <t>Set Palloni Cloroprene 2,0 Lt</t>
  </si>
  <si>
    <t>Tubo collegamento NBP Adulti / Pediatrico</t>
  </si>
  <si>
    <t>Adattatore EtCO2 Adulti Riutilizzabile</t>
  </si>
  <si>
    <t>Adattatore EtCO2 Neo Riutilizzabile</t>
  </si>
  <si>
    <t>Sonda Temperatura Esofagea / Rettale Adulti</t>
  </si>
  <si>
    <t>Sonda Temperatura Cutanea 1,5 mt</t>
  </si>
  <si>
    <t>Set Palloni Cloroprene 0,5 Lt</t>
  </si>
  <si>
    <t>Raccogli condensa Waterlock 2</t>
  </si>
  <si>
    <t>Valvola espiratoria riutilizzabile</t>
  </si>
  <si>
    <t>Tubo corrugato 1,5 mt per circuito paziente</t>
  </si>
  <si>
    <t>Circuito Monouso Adulti per Oxylog</t>
  </si>
  <si>
    <t>Circuito Monouso Pediatrico per Oxylog</t>
  </si>
  <si>
    <t>Raccordo a Y con sensore di flusso</t>
  </si>
  <si>
    <t>Simulatore polmonare neonatale K</t>
  </si>
  <si>
    <t>Cavo collegamento sensore di flusso</t>
  </si>
  <si>
    <t>Set circuito tubi paziente per HFOV</t>
  </si>
  <si>
    <t>Cavo intermedio per ECG per Neomed</t>
  </si>
  <si>
    <t>Adattatori PIN per Elettrodi neonatali</t>
  </si>
  <si>
    <t>Sensore Adesivo SpO2 Neo Monouso</t>
  </si>
  <si>
    <t>Sensore Adesivo SpO2 10-50 Kg Monouso</t>
  </si>
  <si>
    <t>Sensore Adesivo SpO2 &lt;3 Kg &gt;40 Kg Monouso</t>
  </si>
  <si>
    <t>Bracciale NBP Neo Monouso Mis 1</t>
  </si>
  <si>
    <t>Bracciale NBP Neo Monouso Mis 3</t>
  </si>
  <si>
    <t>Bracciale NBP Neo Monouso Mis 5</t>
  </si>
  <si>
    <t>Sensore TpO2 / TCpO2 Transcutaneo</t>
  </si>
  <si>
    <t xml:space="preserve">Kit supporto per TpO2 / TCpO2 </t>
  </si>
  <si>
    <t xml:space="preserve">Unità calibrazione per TpO2 / TCpO2 </t>
  </si>
  <si>
    <t>Adattatore Adulti / Pediatrico EtCO2</t>
  </si>
  <si>
    <t>Adattatore Adulti / Neo EtCO2</t>
  </si>
  <si>
    <t>Sensore temperatura centrale non invasivo</t>
  </si>
  <si>
    <t>Multimed 5 Pod 5950196</t>
  </si>
  <si>
    <t>Derivazioni ECG Pericordiali MP03417</t>
  </si>
  <si>
    <t>Cavetti ECG 5 Terminali MP03413</t>
  </si>
  <si>
    <t>Cavo Monolead 5 Poli Dual PIN MS16161</t>
  </si>
  <si>
    <t>Cavo Monolead 3 Poli Dual PIN MS16160</t>
  </si>
  <si>
    <t>Cavo adattatore SpO2 3368433</t>
  </si>
  <si>
    <t>Sensore SpO2 Drager MS13235</t>
  </si>
  <si>
    <t>20 (MP00953)</t>
  </si>
  <si>
    <t>Cuffia NBP 12-19 cm MP00912</t>
  </si>
  <si>
    <t>Cuffia NBP 17-25 cm MP00913</t>
  </si>
  <si>
    <t>Cuffia NBP 23-33 cm MP00915</t>
  </si>
  <si>
    <t>Cuffia NBP 31-40 cm MP00918</t>
  </si>
  <si>
    <t>Cuffia NBP 38-50 cm MP00921</t>
  </si>
  <si>
    <t>Cavo a Y per 2 IBP 10 PIN 5731281</t>
  </si>
  <si>
    <t>Sensore EtCO2 Capnosat 4322975</t>
  </si>
  <si>
    <t>15 (4721796)</t>
  </si>
  <si>
    <t>1 (4721788)</t>
  </si>
  <si>
    <t>Filtro ESU ECG 5947226</t>
  </si>
  <si>
    <t>12 (4329889)</t>
  </si>
  <si>
    <t>12 (4329822)</t>
  </si>
  <si>
    <t>140 (MP00989)</t>
  </si>
  <si>
    <t>5 (MX50047)</t>
  </si>
  <si>
    <t>5 (MX50045)</t>
  </si>
  <si>
    <t>Pallone silicone 2,3 Lt 2166062</t>
  </si>
  <si>
    <t>Cella O2 6850930</t>
  </si>
  <si>
    <t>Filtro IBP MK02588</t>
  </si>
  <si>
    <t>Spirolog Sensore di flusso 8403735</t>
  </si>
  <si>
    <t>Sensore per spirometro Spirolife autoclavabile MK01900</t>
  </si>
  <si>
    <t>120 (6872130)</t>
  </si>
  <si>
    <t>Set linee campionamento 8290286</t>
  </si>
  <si>
    <t>Draegersorb Clic Free 1,3 Lt MX50100</t>
  </si>
  <si>
    <t>Filtro Aria 8412384</t>
  </si>
  <si>
    <t>3 (8410580)</t>
  </si>
  <si>
    <t>Sensore CO2 per Evita 6871500</t>
  </si>
  <si>
    <t>Cuvetta CO2 Adulti riutilizzabile 6870279</t>
  </si>
  <si>
    <t>Raccordo angolato 90° 8412235</t>
  </si>
  <si>
    <t>2 (8412068)</t>
  </si>
  <si>
    <t>Sensore di flusso 8412034</t>
  </si>
  <si>
    <t>Valvola espiratoria 8412001</t>
  </si>
  <si>
    <t>15 (5703041)</t>
  </si>
  <si>
    <t>15 (5704964)</t>
  </si>
  <si>
    <t>Materassino SofBed MX17012</t>
  </si>
  <si>
    <t>Sonda Temp Cutanea Bianca MX11001</t>
  </si>
  <si>
    <t>Sonda Temp Cutanea Gialla  MX11000</t>
  </si>
  <si>
    <t>Filtro Aria MX17015</t>
  </si>
  <si>
    <t>Cella O2 Caleo MX01050</t>
  </si>
  <si>
    <t>Materassino in Gel 2M20827</t>
  </si>
  <si>
    <t>Manicotto per oblò a iride MU03876</t>
  </si>
  <si>
    <t>Caver per sonda temperatura MX11002</t>
  </si>
  <si>
    <t>Filtro Aria MU12504</t>
  </si>
  <si>
    <t>Kit sensore O2 MU24903</t>
  </si>
  <si>
    <t>Neat Clip MU06558</t>
  </si>
  <si>
    <t>8 (8410185)</t>
  </si>
  <si>
    <t>Inserto per sensore di flusso 8410179</t>
  </si>
  <si>
    <t>Sensore di flusso neonatale 8411130</t>
  </si>
  <si>
    <t>8 (8409742)</t>
  </si>
  <si>
    <t>8 (8409626)</t>
  </si>
  <si>
    <t>Cella O2 6850645</t>
  </si>
  <si>
    <t>4 (8411153)</t>
  </si>
  <si>
    <t>Set circuito tubi  per Babylog 8411041</t>
  </si>
  <si>
    <t>Canula Nasale XS 8418415</t>
  </si>
  <si>
    <t>Canula Nasale S 8418605</t>
  </si>
  <si>
    <t>Canula Nasale M 8418416</t>
  </si>
  <si>
    <t>Canula Nasale L 8418531</t>
  </si>
  <si>
    <t>Canula Nasale XL 8418417</t>
  </si>
  <si>
    <t>Mascherine Nasali M 8418490</t>
  </si>
  <si>
    <t>Mascherine Nasali S 8418491</t>
  </si>
  <si>
    <t>Mascherine Nasali L 8418619</t>
  </si>
  <si>
    <t>Strap fissaggio per fascia testa S 8418472</t>
  </si>
  <si>
    <t>Strap fissaggio per fascia testa M 8418473</t>
  </si>
  <si>
    <t>Strap fissaggio per fascia testa XL 8418475</t>
  </si>
  <si>
    <t>Fascia Monouso M 8418535</t>
  </si>
  <si>
    <t>Fascia Monouso L 8418536</t>
  </si>
  <si>
    <t>Fascia Monouso XXL 8418538</t>
  </si>
  <si>
    <t>Circuito Babyflow Monouso 8418583</t>
  </si>
  <si>
    <t>POD Neomed 2,5 mt 5590539</t>
  </si>
  <si>
    <t>7 (5592162)</t>
  </si>
  <si>
    <t>Elettrodi neonatali 5195024</t>
  </si>
  <si>
    <t>40 (5194779)</t>
  </si>
  <si>
    <t>80 (7496974)</t>
  </si>
  <si>
    <t>120 (MX50066)</t>
  </si>
  <si>
    <t>168 (MX50068)</t>
  </si>
  <si>
    <t>Tubo NBP Neo 2870298</t>
  </si>
  <si>
    <t>90 (2870181)</t>
  </si>
  <si>
    <t>90 (2870207)</t>
  </si>
  <si>
    <t>90 (2870173)</t>
  </si>
  <si>
    <t>3 (4529988)</t>
  </si>
  <si>
    <t>Kit membrane TCpO2  MP00715</t>
  </si>
  <si>
    <t>Kit fissaggio TCpO2 MP00716</t>
  </si>
  <si>
    <t>4 (MP00718)</t>
  </si>
  <si>
    <t>1 (MP00722)</t>
  </si>
  <si>
    <t>Calibrazione gas TCpO2  MP00717</t>
  </si>
  <si>
    <t>Cannula Pediatrica EtCO2 7869485</t>
  </si>
  <si>
    <t>Cannula Adulti EtCO2 7869493</t>
  </si>
  <si>
    <t>200 (7869543)</t>
  </si>
  <si>
    <t>200 (7869550)</t>
  </si>
  <si>
    <t>Calotta Nebulizzatore 8405046</t>
  </si>
  <si>
    <t>O-Ring 2M10633</t>
  </si>
  <si>
    <t>Tazza atomizzatore 8412934</t>
  </si>
  <si>
    <t>Guarnizione in gomma 8407291</t>
  </si>
  <si>
    <t>O-Ring R27810</t>
  </si>
  <si>
    <t>Nozzle 8412932</t>
  </si>
  <si>
    <t>O-Ring E20566</t>
  </si>
  <si>
    <t>Atomizzatore nebulizzatore 8404979</t>
  </si>
  <si>
    <t>Bicchierino nebulizzatore 8406584</t>
  </si>
  <si>
    <t>Tubo per nebulizzatore 8412985</t>
  </si>
  <si>
    <t>Nebulizzatore 8412935</t>
  </si>
  <si>
    <t>Set elettrodi per bioreattanza (CMS)</t>
  </si>
  <si>
    <t>Base d'asta</t>
  </si>
  <si>
    <t>P. Angio</t>
  </si>
  <si>
    <t>Importo Angio</t>
  </si>
  <si>
    <t>P. Listino Europeo</t>
  </si>
  <si>
    <t>OFFERTA</t>
  </si>
  <si>
    <t>Raccogli condensa Waterlock 2 6872130</t>
  </si>
  <si>
    <t>Set Palloni Cloroprene 0,5 Lt (MX50045)</t>
  </si>
  <si>
    <t>Set Palloni Cloroprene 2,0 Lt (MX50047)</t>
  </si>
  <si>
    <t>Sonda Temperatura Esofagea / Rettale Adulti (4329889)</t>
  </si>
  <si>
    <t>Sonda Temperatura Cutanea 1,5 mt (4329822)</t>
  </si>
  <si>
    <t>Sensore temperatura centrale non invasivo (MP00989)</t>
  </si>
  <si>
    <t>Tubo collegamento NBP Adulti / Pediatrico (MP00953)</t>
  </si>
  <si>
    <t>Adattatore EtCO2 Adulti Riutilizzabile (4721796)</t>
  </si>
  <si>
    <t>Adattatore EtCO2 Neo Riutilizzabile (4721788)</t>
  </si>
  <si>
    <t>Multimed 12 Pod 5589663</t>
  </si>
  <si>
    <t>Valvola espiratoria riutilizzabile (8410580)</t>
  </si>
  <si>
    <t>Tubo corrugato 1,5 mt per circuito paziente (8412068)</t>
  </si>
  <si>
    <t>Circuito Monouso Adulti per Oxylog (5703041)</t>
  </si>
  <si>
    <t>Circuito Monouso Pediatrico per Oxylog (5704964)</t>
  </si>
  <si>
    <t>Cavo intermedio per ECG per Neomed (5592162)</t>
  </si>
  <si>
    <t>Adattatore Adulti / Pediatrico EtCO2 (7869543)</t>
  </si>
  <si>
    <t>Bracciale NBP Neo Monouso Mis 1 (2870181)</t>
  </si>
  <si>
    <t>Bracciale NBP Neo Monouso Mis 3 (2870207)</t>
  </si>
  <si>
    <t>Bracciale NBP Neo Monouso Mis 5 (2870173)</t>
  </si>
  <si>
    <t>Copertura per sonda temp MU06943</t>
  </si>
  <si>
    <t>Sonda temperatura MU12533</t>
  </si>
  <si>
    <t>Raccordo a Y con sensore di flusso (8410185)</t>
  </si>
  <si>
    <t>Simulatore polmonare neonatale K (8409742)</t>
  </si>
  <si>
    <t>Cavo collegamento sensore di flusso (8409626)</t>
  </si>
  <si>
    <t>Set circuito tubi paziente per HFOV (8411153)</t>
  </si>
  <si>
    <t>Circuito Babyflow Monouso MP03700</t>
  </si>
  <si>
    <t>Adattatori PIN per Elettrodi neonatali  (5194779)</t>
  </si>
  <si>
    <t>Sensore Adesivo SpO2 Neo Monouso MS33729</t>
  </si>
  <si>
    <t>Pod etCO2 MicroStream 7870947</t>
  </si>
  <si>
    <t>Adattatore Adulti / Neo EtCO2 (7869550)</t>
  </si>
  <si>
    <t>Kit supporto per TpO2 / TCpO2 (MP00718)</t>
  </si>
  <si>
    <t>Set 4 elettrodi per bioreattanza (CMS)</t>
  </si>
  <si>
    <t>Alduk 5790099</t>
  </si>
  <si>
    <t>Bilirubinometro JM105 (TE102100)</t>
  </si>
  <si>
    <t xml:space="preserve">                   </t>
  </si>
  <si>
    <t xml:space="preserve"> GARA N.6894142. - CIG N. 72656869C1-</t>
  </si>
  <si>
    <r>
      <rPr>
        <sz val="11"/>
        <color theme="1"/>
        <rFont val="Calibri"/>
        <family val="2"/>
        <scheme val="minor"/>
      </rPr>
      <t xml:space="preserve">Fornitura annuale di materiale dedicato ad apparecchiature Drager per varie UU.OO. dell’ARNAS..Importo complessivo annuale a base di gara € 208.500,00 oltre IVA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N.B. SI ACCETTANO PRODOTTI LA CUI EQUIVALENZA SIA CONDIVISA DALLA STAZIONE APPALTANTE.</t>
    </r>
  </si>
  <si>
    <t>ALL. “A”                                                                            SCHEDA TECNICA LOTTO UNICO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</si>
</sst>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43" fontId="5" fillId="0" borderId="0" xfId="3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3" fontId="5" fillId="0" borderId="0" xfId="3" applyFont="1" applyAlignment="1">
      <alignment horizontal="center" vertical="top" wrapText="1"/>
    </xf>
    <xf numFmtId="43" fontId="4" fillId="0" borderId="0" xfId="3" applyFont="1"/>
    <xf numFmtId="0" fontId="4" fillId="0" borderId="0" xfId="0" applyFont="1" applyAlignment="1">
      <alignment horizontal="center"/>
    </xf>
    <xf numFmtId="43" fontId="4" fillId="0" borderId="1" xfId="3" applyFont="1" applyBorder="1"/>
    <xf numFmtId="43" fontId="4" fillId="0" borderId="4" xfId="3" applyFont="1" applyBorder="1"/>
    <xf numFmtId="43" fontId="4" fillId="0" borderId="5" xfId="3" applyFont="1" applyBorder="1"/>
    <xf numFmtId="43" fontId="4" fillId="0" borderId="0" xfId="3" applyFont="1" applyBorder="1"/>
    <xf numFmtId="43" fontId="5" fillId="0" borderId="0" xfId="3" applyFont="1"/>
    <xf numFmtId="43" fontId="5" fillId="3" borderId="0" xfId="3" applyFont="1" applyFill="1"/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11" fillId="0" borderId="0" xfId="0" applyFont="1"/>
    <xf numFmtId="43" fontId="11" fillId="0" borderId="1" xfId="3" applyFont="1" applyBorder="1"/>
    <xf numFmtId="43" fontId="11" fillId="0" borderId="0" xfId="3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43" fontId="11" fillId="0" borderId="0" xfId="3" applyFont="1" applyBorder="1"/>
    <xf numFmtId="0" fontId="8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0" fontId="12" fillId="0" borderId="0" xfId="0" applyFont="1" applyAlignment="1">
      <alignment horizontal="center"/>
    </xf>
  </cellXfs>
  <cellStyles count="4">
    <cellStyle name="Migliaia" xfId="3" builtinId="3"/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9"/>
  <sheetViews>
    <sheetView topLeftCell="A147" workbookViewId="0">
      <selection activeCell="I157" sqref="I157:K157"/>
    </sheetView>
  </sheetViews>
  <sheetFormatPr defaultRowHeight="14.25"/>
  <cols>
    <col min="1" max="4" width="9.140625" style="1"/>
    <col min="5" max="5" width="31.85546875" style="1" customWidth="1"/>
    <col min="6" max="6" width="5.28515625" style="1" customWidth="1"/>
    <col min="7" max="7" width="14.140625" style="5" customWidth="1"/>
    <col min="8" max="8" width="4.42578125" style="1" customWidth="1"/>
    <col min="9" max="9" width="13.140625" style="5" customWidth="1"/>
    <col min="10" max="10" width="3.5703125" style="1" customWidth="1"/>
    <col min="11" max="11" width="12.28515625" style="5" customWidth="1"/>
    <col min="12" max="12" width="3.85546875" style="1" customWidth="1"/>
    <col min="13" max="13" width="14.28515625" style="5" customWidth="1"/>
    <col min="14" max="16384" width="9.140625" style="1"/>
  </cols>
  <sheetData>
    <row r="1" spans="1:13" ht="30">
      <c r="G1" s="2" t="s">
        <v>140</v>
      </c>
      <c r="H1" s="3"/>
      <c r="I1" s="4" t="s">
        <v>143</v>
      </c>
      <c r="J1" s="3"/>
      <c r="K1" s="2" t="s">
        <v>141</v>
      </c>
      <c r="L1" s="3"/>
      <c r="M1" s="4" t="s">
        <v>142</v>
      </c>
    </row>
    <row r="2" spans="1:13" ht="15" thickBot="1"/>
    <row r="3" spans="1:13" ht="15.75" thickBot="1">
      <c r="A3" s="29" t="s">
        <v>0</v>
      </c>
      <c r="B3" s="29"/>
      <c r="C3" s="29"/>
      <c r="D3" s="30" t="s">
        <v>32</v>
      </c>
      <c r="E3" s="30"/>
      <c r="F3" s="6"/>
      <c r="G3" s="7">
        <v>390</v>
      </c>
      <c r="I3" s="7">
        <v>382.2</v>
      </c>
      <c r="K3" s="7">
        <v>363</v>
      </c>
      <c r="M3" s="7">
        <f>K3*15</f>
        <v>5445</v>
      </c>
    </row>
    <row r="4" spans="1:13" ht="15.75" thickBot="1">
      <c r="A4" s="29" t="s">
        <v>1</v>
      </c>
      <c r="B4" s="29"/>
      <c r="C4" s="29"/>
      <c r="D4" s="30">
        <v>15</v>
      </c>
      <c r="E4" s="30"/>
      <c r="K4" s="8"/>
    </row>
    <row r="5" spans="1:13" ht="15" thickBot="1">
      <c r="K5" s="9"/>
    </row>
    <row r="6" spans="1:13" ht="15.75" thickBot="1">
      <c r="A6" s="29" t="s">
        <v>0</v>
      </c>
      <c r="B6" s="29"/>
      <c r="C6" s="29"/>
      <c r="D6" s="30" t="s">
        <v>33</v>
      </c>
      <c r="E6" s="30"/>
      <c r="G6" s="7">
        <v>220</v>
      </c>
      <c r="I6" s="7">
        <v>213.2</v>
      </c>
      <c r="K6" s="7">
        <v>202</v>
      </c>
      <c r="M6" s="7">
        <f>K6*4</f>
        <v>808</v>
      </c>
    </row>
    <row r="7" spans="1:13" ht="15.75" thickBot="1">
      <c r="A7" s="29" t="s">
        <v>1</v>
      </c>
      <c r="B7" s="29"/>
      <c r="C7" s="29"/>
      <c r="D7" s="30">
        <v>4</v>
      </c>
      <c r="E7" s="30"/>
      <c r="K7" s="8"/>
    </row>
    <row r="8" spans="1:13" ht="15" thickBot="1">
      <c r="K8" s="9"/>
    </row>
    <row r="9" spans="1:13" ht="15.75" thickBot="1">
      <c r="A9" s="29" t="s">
        <v>0</v>
      </c>
      <c r="B9" s="29"/>
      <c r="C9" s="29"/>
      <c r="D9" s="30" t="s">
        <v>34</v>
      </c>
      <c r="E9" s="30"/>
      <c r="G9" s="7">
        <v>200</v>
      </c>
      <c r="I9" s="7">
        <v>192.9</v>
      </c>
      <c r="K9" s="7">
        <v>183.2</v>
      </c>
      <c r="M9" s="7">
        <f>K9*D10</f>
        <v>916</v>
      </c>
    </row>
    <row r="10" spans="1:13" ht="15.75" thickBot="1">
      <c r="A10" s="29" t="s">
        <v>1</v>
      </c>
      <c r="B10" s="29"/>
      <c r="C10" s="29"/>
      <c r="D10" s="30">
        <v>5</v>
      </c>
      <c r="E10" s="30"/>
      <c r="K10" s="8"/>
    </row>
    <row r="11" spans="1:13" ht="15" thickBot="1">
      <c r="K11" s="9"/>
    </row>
    <row r="12" spans="1:13" ht="15.75" thickBot="1">
      <c r="A12" s="29" t="s">
        <v>0</v>
      </c>
      <c r="B12" s="29"/>
      <c r="C12" s="29"/>
      <c r="D12" s="30" t="s">
        <v>35</v>
      </c>
      <c r="E12" s="30"/>
      <c r="G12" s="7">
        <v>280</v>
      </c>
      <c r="I12" s="7">
        <v>276.10000000000002</v>
      </c>
      <c r="K12" s="7">
        <f t="shared" ref="K12:K64" si="0">I12*0.95</f>
        <v>262.29500000000002</v>
      </c>
      <c r="M12" s="7">
        <f>K12*D13</f>
        <v>4983.6050000000005</v>
      </c>
    </row>
    <row r="13" spans="1:13" ht="15.75" thickBot="1">
      <c r="A13" s="29" t="s">
        <v>1</v>
      </c>
      <c r="B13" s="29"/>
      <c r="C13" s="29"/>
      <c r="D13" s="30">
        <v>19</v>
      </c>
      <c r="E13" s="30"/>
      <c r="K13" s="8"/>
    </row>
    <row r="14" spans="1:13" ht="15" thickBot="1">
      <c r="K14" s="9"/>
    </row>
    <row r="15" spans="1:13" ht="15.75" thickBot="1">
      <c r="A15" s="29" t="s">
        <v>0</v>
      </c>
      <c r="B15" s="29"/>
      <c r="C15" s="29"/>
      <c r="D15" s="30" t="s">
        <v>36</v>
      </c>
      <c r="E15" s="30"/>
      <c r="G15" s="7">
        <v>200</v>
      </c>
      <c r="I15" s="7">
        <v>193.3</v>
      </c>
      <c r="K15" s="7">
        <v>183.6</v>
      </c>
      <c r="M15" s="7">
        <f>K15*D16</f>
        <v>1285.2</v>
      </c>
    </row>
    <row r="16" spans="1:13" ht="15.75" thickBot="1">
      <c r="A16" s="29" t="s">
        <v>1</v>
      </c>
      <c r="B16" s="29"/>
      <c r="C16" s="29"/>
      <c r="D16" s="30">
        <v>7</v>
      </c>
      <c r="E16" s="30"/>
      <c r="K16" s="8"/>
    </row>
    <row r="17" spans="1:13">
      <c r="K17" s="10"/>
    </row>
    <row r="18" spans="1:13" ht="15" thickBot="1">
      <c r="K18" s="9"/>
    </row>
    <row r="19" spans="1:13" ht="15.75" thickBot="1">
      <c r="A19" s="29" t="s">
        <v>0</v>
      </c>
      <c r="B19" s="29"/>
      <c r="C19" s="29"/>
      <c r="D19" s="30" t="s">
        <v>37</v>
      </c>
      <c r="E19" s="30"/>
      <c r="G19" s="7">
        <v>150</v>
      </c>
      <c r="I19" s="7">
        <v>144.9</v>
      </c>
      <c r="K19" s="7">
        <v>137.6</v>
      </c>
      <c r="M19" s="7">
        <f>K19*D20</f>
        <v>4128</v>
      </c>
    </row>
    <row r="20" spans="1:13" ht="15.75" thickBot="1">
      <c r="A20" s="29" t="s">
        <v>1</v>
      </c>
      <c r="B20" s="29"/>
      <c r="C20" s="29"/>
      <c r="D20" s="30">
        <v>30</v>
      </c>
      <c r="E20" s="30"/>
      <c r="K20" s="8"/>
    </row>
    <row r="21" spans="1:13" ht="15" thickBot="1">
      <c r="K21" s="9"/>
    </row>
    <row r="22" spans="1:13" ht="15.75" thickBot="1">
      <c r="A22" s="29" t="s">
        <v>0</v>
      </c>
      <c r="B22" s="29"/>
      <c r="C22" s="29"/>
      <c r="D22" s="30" t="s">
        <v>38</v>
      </c>
      <c r="E22" s="30"/>
      <c r="G22" s="7">
        <v>150</v>
      </c>
      <c r="I22" s="7">
        <v>149.9</v>
      </c>
      <c r="K22" s="7">
        <v>142.1</v>
      </c>
      <c r="M22" s="7">
        <f>K22*D23</f>
        <v>3978.7999999999997</v>
      </c>
    </row>
    <row r="23" spans="1:13" ht="15.75" thickBot="1">
      <c r="A23" s="29" t="s">
        <v>1</v>
      </c>
      <c r="B23" s="29"/>
      <c r="C23" s="29"/>
      <c r="D23" s="30">
        <v>28</v>
      </c>
      <c r="E23" s="30"/>
      <c r="K23" s="8"/>
    </row>
    <row r="24" spans="1:13" ht="15" thickBot="1">
      <c r="K24" s="9"/>
    </row>
    <row r="25" spans="1:13" ht="15.75" thickBot="1">
      <c r="A25" s="29" t="s">
        <v>0</v>
      </c>
      <c r="B25" s="29"/>
      <c r="C25" s="29"/>
      <c r="D25" s="30" t="s">
        <v>3</v>
      </c>
      <c r="E25" s="30"/>
      <c r="G25" s="7">
        <v>105</v>
      </c>
      <c r="I25" s="7">
        <v>103.5</v>
      </c>
      <c r="K25" s="7">
        <v>98.3</v>
      </c>
      <c r="M25" s="7">
        <f>K25*20</f>
        <v>1966</v>
      </c>
    </row>
    <row r="26" spans="1:13" ht="15.75" thickBot="1">
      <c r="A26" s="29" t="s">
        <v>1</v>
      </c>
      <c r="B26" s="29"/>
      <c r="C26" s="29"/>
      <c r="D26" s="30" t="s">
        <v>39</v>
      </c>
      <c r="E26" s="30"/>
      <c r="K26" s="8"/>
    </row>
    <row r="27" spans="1:13" ht="15" thickBot="1">
      <c r="K27" s="9"/>
    </row>
    <row r="28" spans="1:13" ht="15.75" thickBot="1">
      <c r="A28" s="29" t="s">
        <v>0</v>
      </c>
      <c r="B28" s="29"/>
      <c r="C28" s="29"/>
      <c r="D28" s="30" t="s">
        <v>40</v>
      </c>
      <c r="E28" s="30"/>
      <c r="G28" s="7">
        <v>40</v>
      </c>
      <c r="I28" s="7">
        <v>40.6</v>
      </c>
      <c r="K28" s="7">
        <v>38.5</v>
      </c>
      <c r="M28" s="7">
        <f>K28*D29</f>
        <v>539</v>
      </c>
    </row>
    <row r="29" spans="1:13" ht="15.75" thickBot="1">
      <c r="A29" s="29" t="s">
        <v>1</v>
      </c>
      <c r="B29" s="29"/>
      <c r="C29" s="29"/>
      <c r="D29" s="30">
        <v>14</v>
      </c>
      <c r="E29" s="30"/>
      <c r="K29" s="8"/>
    </row>
    <row r="30" spans="1:13" ht="15" thickBot="1">
      <c r="K30" s="9"/>
    </row>
    <row r="31" spans="1:13" ht="15.75" thickBot="1">
      <c r="A31" s="29" t="s">
        <v>0</v>
      </c>
      <c r="B31" s="29"/>
      <c r="C31" s="29"/>
      <c r="D31" s="30" t="s">
        <v>41</v>
      </c>
      <c r="E31" s="30"/>
      <c r="G31" s="7">
        <v>50</v>
      </c>
      <c r="I31" s="7">
        <v>47.4</v>
      </c>
      <c r="K31" s="7">
        <v>45</v>
      </c>
      <c r="M31" s="7">
        <f>K31*D32</f>
        <v>675</v>
      </c>
    </row>
    <row r="32" spans="1:13" ht="15.75" thickBot="1">
      <c r="A32" s="29" t="s">
        <v>1</v>
      </c>
      <c r="B32" s="29"/>
      <c r="C32" s="29"/>
      <c r="D32" s="30">
        <v>15</v>
      </c>
      <c r="E32" s="30"/>
      <c r="K32" s="8"/>
    </row>
    <row r="33" spans="1:13" ht="15" thickBot="1">
      <c r="K33" s="9"/>
    </row>
    <row r="34" spans="1:13" ht="15.75" thickBot="1">
      <c r="A34" s="29" t="s">
        <v>0</v>
      </c>
      <c r="B34" s="29"/>
      <c r="C34" s="29"/>
      <c r="D34" s="30" t="s">
        <v>42</v>
      </c>
      <c r="E34" s="30"/>
      <c r="G34" s="7">
        <v>50</v>
      </c>
      <c r="I34" s="7">
        <v>47.4</v>
      </c>
      <c r="K34" s="7">
        <v>45</v>
      </c>
      <c r="M34" s="7">
        <f>K34*D35</f>
        <v>1575</v>
      </c>
    </row>
    <row r="35" spans="1:13" ht="15.75" thickBot="1">
      <c r="A35" s="29" t="s">
        <v>1</v>
      </c>
      <c r="B35" s="29"/>
      <c r="C35" s="29"/>
      <c r="D35" s="30">
        <v>35</v>
      </c>
      <c r="E35" s="30"/>
      <c r="K35" s="8"/>
    </row>
    <row r="36" spans="1:13" ht="15" thickBot="1">
      <c r="K36" s="9"/>
    </row>
    <row r="37" spans="1:13" ht="15.75" thickBot="1">
      <c r="A37" s="29" t="s">
        <v>0</v>
      </c>
      <c r="B37" s="29"/>
      <c r="C37" s="29"/>
      <c r="D37" s="30" t="s">
        <v>43</v>
      </c>
      <c r="E37" s="30"/>
      <c r="G37" s="7">
        <v>55</v>
      </c>
      <c r="I37" s="7">
        <v>54.2</v>
      </c>
      <c r="K37" s="7">
        <v>51.4</v>
      </c>
      <c r="M37" s="7">
        <f>K37*D38</f>
        <v>771</v>
      </c>
    </row>
    <row r="38" spans="1:13" ht="15.75" thickBot="1">
      <c r="A38" s="29" t="s">
        <v>1</v>
      </c>
      <c r="B38" s="29"/>
      <c r="C38" s="29"/>
      <c r="D38" s="30">
        <v>15</v>
      </c>
      <c r="E38" s="30"/>
      <c r="K38" s="8"/>
    </row>
    <row r="39" spans="1:13" ht="15" thickBot="1">
      <c r="K39" s="9"/>
    </row>
    <row r="40" spans="1:13" ht="15.75" thickBot="1">
      <c r="A40" s="29" t="s">
        <v>0</v>
      </c>
      <c r="B40" s="29"/>
      <c r="C40" s="29"/>
      <c r="D40" s="30" t="s">
        <v>44</v>
      </c>
      <c r="E40" s="30"/>
      <c r="G40" s="7">
        <v>70</v>
      </c>
      <c r="I40" s="7">
        <v>67.7</v>
      </c>
      <c r="K40" s="7">
        <v>64.3</v>
      </c>
      <c r="M40" s="7">
        <f>K40*D41</f>
        <v>450.09999999999997</v>
      </c>
    </row>
    <row r="41" spans="1:13" ht="15.75" thickBot="1">
      <c r="A41" s="29" t="s">
        <v>1</v>
      </c>
      <c r="B41" s="29"/>
      <c r="C41" s="29"/>
      <c r="D41" s="30">
        <v>7</v>
      </c>
      <c r="E41" s="30"/>
      <c r="K41" s="8"/>
    </row>
    <row r="42" spans="1:13" ht="15" thickBot="1">
      <c r="K42" s="9"/>
    </row>
    <row r="43" spans="1:13" ht="15.75" thickBot="1">
      <c r="A43" s="29" t="s">
        <v>0</v>
      </c>
      <c r="B43" s="29"/>
      <c r="C43" s="29"/>
      <c r="D43" s="30" t="s">
        <v>45</v>
      </c>
      <c r="E43" s="30"/>
      <c r="G43" s="7">
        <v>315</v>
      </c>
      <c r="I43" s="7">
        <v>304.3</v>
      </c>
      <c r="K43" s="7">
        <v>289</v>
      </c>
      <c r="M43" s="7">
        <f>K43*D44</f>
        <v>3468</v>
      </c>
    </row>
    <row r="44" spans="1:13" ht="15.75" thickBot="1">
      <c r="A44" s="29" t="s">
        <v>1</v>
      </c>
      <c r="B44" s="29"/>
      <c r="C44" s="29"/>
      <c r="D44" s="30">
        <v>12</v>
      </c>
      <c r="E44" s="30"/>
      <c r="K44" s="8"/>
    </row>
    <row r="45" spans="1:13" ht="15" thickBot="1">
      <c r="K45" s="9"/>
    </row>
    <row r="46" spans="1:13" ht="15.75" thickBot="1">
      <c r="A46" s="29" t="s">
        <v>0</v>
      </c>
      <c r="B46" s="29"/>
      <c r="C46" s="29"/>
      <c r="D46" s="30" t="s">
        <v>46</v>
      </c>
      <c r="E46" s="30"/>
      <c r="G46" s="7">
        <v>2350</v>
      </c>
      <c r="I46" s="7">
        <v>2287.4</v>
      </c>
      <c r="K46" s="7">
        <v>2173</v>
      </c>
      <c r="M46" s="7">
        <f>K46*D47</f>
        <v>10865</v>
      </c>
    </row>
    <row r="47" spans="1:13" ht="15.75" thickBot="1">
      <c r="A47" s="29" t="s">
        <v>1</v>
      </c>
      <c r="B47" s="29"/>
      <c r="C47" s="29"/>
      <c r="D47" s="30">
        <v>5</v>
      </c>
      <c r="E47" s="30"/>
      <c r="K47" s="8"/>
    </row>
    <row r="48" spans="1:13" ht="15" thickBot="1">
      <c r="K48" s="9"/>
    </row>
    <row r="49" spans="1:13" ht="15.75" thickBot="1">
      <c r="A49" s="29" t="s">
        <v>0</v>
      </c>
      <c r="B49" s="29"/>
      <c r="C49" s="29"/>
      <c r="D49" s="30" t="s">
        <v>4</v>
      </c>
      <c r="E49" s="30"/>
      <c r="G49" s="7">
        <v>230</v>
      </c>
      <c r="I49" s="7">
        <v>226.1</v>
      </c>
      <c r="K49" s="7">
        <f t="shared" si="0"/>
        <v>214.79499999999999</v>
      </c>
      <c r="M49" s="7">
        <f>K49*15</f>
        <v>3221.9249999999997</v>
      </c>
    </row>
    <row r="50" spans="1:13" ht="15.75" thickBot="1">
      <c r="A50" s="29" t="s">
        <v>1</v>
      </c>
      <c r="B50" s="29"/>
      <c r="C50" s="29"/>
      <c r="D50" s="30" t="s">
        <v>47</v>
      </c>
      <c r="E50" s="30"/>
      <c r="K50" s="8"/>
    </row>
    <row r="51" spans="1:13" ht="15" thickBot="1">
      <c r="K51" s="9"/>
    </row>
    <row r="52" spans="1:13" ht="15.75" thickBot="1">
      <c r="A52" s="29" t="s">
        <v>0</v>
      </c>
      <c r="B52" s="29"/>
      <c r="C52" s="29"/>
      <c r="D52" s="30" t="s">
        <v>5</v>
      </c>
      <c r="E52" s="30"/>
      <c r="G52" s="7">
        <v>230</v>
      </c>
      <c r="I52" s="7">
        <v>226.1</v>
      </c>
      <c r="K52" s="7">
        <f t="shared" si="0"/>
        <v>214.79499999999999</v>
      </c>
      <c r="M52" s="7">
        <f>K52*1</f>
        <v>214.79499999999999</v>
      </c>
    </row>
    <row r="53" spans="1:13" ht="15.75" thickBot="1">
      <c r="A53" s="29" t="s">
        <v>1</v>
      </c>
      <c r="B53" s="29"/>
      <c r="C53" s="29"/>
      <c r="D53" s="30" t="s">
        <v>48</v>
      </c>
      <c r="E53" s="30"/>
      <c r="K53" s="8"/>
    </row>
    <row r="54" spans="1:13" ht="15" thickBot="1">
      <c r="K54" s="9"/>
    </row>
    <row r="55" spans="1:13" ht="15.75" thickBot="1">
      <c r="A55" s="29" t="s">
        <v>0</v>
      </c>
      <c r="B55" s="29"/>
      <c r="C55" s="29"/>
      <c r="D55" s="30" t="s">
        <v>49</v>
      </c>
      <c r="E55" s="30"/>
      <c r="G55" s="7">
        <v>245</v>
      </c>
      <c r="I55" s="7">
        <v>240.3</v>
      </c>
      <c r="K55" s="7">
        <v>228.2</v>
      </c>
      <c r="M55" s="7">
        <f>K55*D56</f>
        <v>1141</v>
      </c>
    </row>
    <row r="56" spans="1:13" ht="15.75" thickBot="1">
      <c r="A56" s="29" t="s">
        <v>1</v>
      </c>
      <c r="B56" s="29"/>
      <c r="C56" s="29"/>
      <c r="D56" s="30">
        <v>5</v>
      </c>
      <c r="E56" s="30"/>
      <c r="K56" s="8"/>
    </row>
    <row r="57" spans="1:13" ht="15" thickBot="1">
      <c r="K57" s="9"/>
    </row>
    <row r="58" spans="1:13" ht="15.75" thickBot="1">
      <c r="A58" s="25" t="s">
        <v>0</v>
      </c>
      <c r="B58" s="25"/>
      <c r="C58" s="25"/>
      <c r="D58" s="27" t="s">
        <v>6</v>
      </c>
      <c r="E58" s="28"/>
      <c r="G58" s="7">
        <v>205</v>
      </c>
      <c r="I58" s="7">
        <v>197.4</v>
      </c>
      <c r="K58" s="7">
        <v>187.5</v>
      </c>
      <c r="M58" s="7">
        <f>K58*12</f>
        <v>2250</v>
      </c>
    </row>
    <row r="59" spans="1:13" ht="15.75" thickBot="1">
      <c r="A59" s="25" t="s">
        <v>1</v>
      </c>
      <c r="B59" s="25"/>
      <c r="C59" s="25"/>
      <c r="D59" s="26" t="s">
        <v>50</v>
      </c>
      <c r="E59" s="26"/>
      <c r="K59" s="8"/>
    </row>
    <row r="60" spans="1:13" ht="15" thickBot="1">
      <c r="K60" s="9"/>
    </row>
    <row r="61" spans="1:13" ht="15.75" thickBot="1">
      <c r="A61" s="25" t="s">
        <v>0</v>
      </c>
      <c r="B61" s="25"/>
      <c r="C61" s="25"/>
      <c r="D61" s="27" t="s">
        <v>7</v>
      </c>
      <c r="E61" s="28"/>
      <c r="G61" s="7">
        <v>235</v>
      </c>
      <c r="I61" s="7">
        <v>229.4</v>
      </c>
      <c r="K61" s="7">
        <v>217.9</v>
      </c>
      <c r="M61" s="7">
        <f>K61*12</f>
        <v>2614.8000000000002</v>
      </c>
    </row>
    <row r="62" spans="1:13" ht="15.75" thickBot="1">
      <c r="A62" s="25" t="s">
        <v>1</v>
      </c>
      <c r="B62" s="25"/>
      <c r="C62" s="25"/>
      <c r="D62" s="26" t="s">
        <v>51</v>
      </c>
      <c r="E62" s="26"/>
      <c r="K62" s="8"/>
    </row>
    <row r="63" spans="1:13" ht="15" thickBot="1">
      <c r="K63" s="9"/>
    </row>
    <row r="64" spans="1:13" ht="15.75" thickBot="1">
      <c r="A64" s="25" t="s">
        <v>0</v>
      </c>
      <c r="B64" s="25"/>
      <c r="C64" s="25"/>
      <c r="D64" s="27" t="s">
        <v>31</v>
      </c>
      <c r="E64" s="28"/>
      <c r="G64" s="7">
        <v>21</v>
      </c>
      <c r="I64" s="7">
        <v>20</v>
      </c>
      <c r="K64" s="7">
        <f t="shared" si="0"/>
        <v>19</v>
      </c>
      <c r="M64" s="7">
        <f>K64*140</f>
        <v>2660</v>
      </c>
    </row>
    <row r="65" spans="1:13" ht="15.75" thickBot="1">
      <c r="A65" s="25" t="s">
        <v>1</v>
      </c>
      <c r="B65" s="25"/>
      <c r="C65" s="25"/>
      <c r="D65" s="26" t="s">
        <v>52</v>
      </c>
      <c r="E65" s="26"/>
      <c r="K65" s="8"/>
    </row>
    <row r="66" spans="1:13" ht="15" thickBot="1">
      <c r="K66" s="9"/>
    </row>
    <row r="67" spans="1:13" ht="15.75" thickBot="1">
      <c r="A67" s="25" t="s">
        <v>0</v>
      </c>
      <c r="B67" s="25"/>
      <c r="C67" s="25"/>
      <c r="D67" s="27" t="s">
        <v>2</v>
      </c>
      <c r="E67" s="28"/>
      <c r="G67" s="7">
        <v>15</v>
      </c>
      <c r="I67" s="7">
        <v>15.22</v>
      </c>
      <c r="K67" s="7">
        <v>14.45</v>
      </c>
      <c r="M67" s="7">
        <f>K67*5</f>
        <v>72.25</v>
      </c>
    </row>
    <row r="68" spans="1:13" ht="15.75" thickBot="1">
      <c r="A68" s="25" t="s">
        <v>1</v>
      </c>
      <c r="B68" s="25"/>
      <c r="C68" s="25"/>
      <c r="D68" s="26" t="s">
        <v>53</v>
      </c>
      <c r="E68" s="26"/>
      <c r="K68" s="8"/>
    </row>
    <row r="69" spans="1:13" ht="15" thickBot="1">
      <c r="K69" s="9"/>
    </row>
    <row r="70" spans="1:13" ht="15.75" thickBot="1">
      <c r="A70" s="25" t="s">
        <v>0</v>
      </c>
      <c r="B70" s="25"/>
      <c r="C70" s="25"/>
      <c r="D70" s="27" t="s">
        <v>8</v>
      </c>
      <c r="E70" s="28"/>
      <c r="G70" s="7">
        <v>15</v>
      </c>
      <c r="I70" s="7">
        <v>15.22</v>
      </c>
      <c r="K70" s="7">
        <v>14.45</v>
      </c>
      <c r="M70" s="7">
        <f>K70*5</f>
        <v>72.25</v>
      </c>
    </row>
    <row r="71" spans="1:13" ht="15.75" thickBot="1">
      <c r="A71" s="25" t="s">
        <v>1</v>
      </c>
      <c r="B71" s="25"/>
      <c r="C71" s="25"/>
      <c r="D71" s="26" t="s">
        <v>54</v>
      </c>
      <c r="E71" s="26"/>
      <c r="K71" s="8"/>
    </row>
    <row r="72" spans="1:13" ht="15" thickBot="1">
      <c r="K72" s="9"/>
    </row>
    <row r="73" spans="1:13" ht="15.75" thickBot="1">
      <c r="A73" s="25" t="s">
        <v>0</v>
      </c>
      <c r="B73" s="25"/>
      <c r="C73" s="25"/>
      <c r="D73" s="27" t="s">
        <v>55</v>
      </c>
      <c r="E73" s="28"/>
      <c r="G73" s="7">
        <v>95</v>
      </c>
      <c r="I73" s="7">
        <v>94.4</v>
      </c>
      <c r="K73" s="7">
        <v>89.6</v>
      </c>
      <c r="M73" s="7">
        <f>K73*D74</f>
        <v>537.59999999999991</v>
      </c>
    </row>
    <row r="74" spans="1:13" ht="15.75" thickBot="1">
      <c r="A74" s="25" t="s">
        <v>1</v>
      </c>
      <c r="B74" s="25"/>
      <c r="C74" s="25"/>
      <c r="D74" s="26">
        <v>6</v>
      </c>
      <c r="E74" s="26"/>
      <c r="K74" s="8"/>
    </row>
    <row r="75" spans="1:13" ht="15" thickBot="1">
      <c r="K75" s="9"/>
    </row>
    <row r="76" spans="1:13" ht="15.75" thickBot="1">
      <c r="A76" s="25" t="s">
        <v>0</v>
      </c>
      <c r="B76" s="25"/>
      <c r="C76" s="25"/>
      <c r="D76" s="27" t="s">
        <v>56</v>
      </c>
      <c r="E76" s="28"/>
      <c r="G76" s="7">
        <v>165</v>
      </c>
      <c r="I76" s="7">
        <v>161.4</v>
      </c>
      <c r="K76" s="7">
        <v>153.30000000000001</v>
      </c>
      <c r="M76" s="7">
        <f>K76*D77</f>
        <v>2299.5</v>
      </c>
    </row>
    <row r="77" spans="1:13" ht="15.75" thickBot="1">
      <c r="A77" s="25" t="s">
        <v>1</v>
      </c>
      <c r="B77" s="25"/>
      <c r="C77" s="25"/>
      <c r="D77" s="26">
        <v>15</v>
      </c>
      <c r="E77" s="26"/>
      <c r="K77" s="8"/>
    </row>
    <row r="78" spans="1:13" ht="15" thickBot="1">
      <c r="K78" s="9"/>
    </row>
    <row r="79" spans="1:13" ht="15.75" thickBot="1">
      <c r="A79" s="25" t="s">
        <v>0</v>
      </c>
      <c r="B79" s="25"/>
      <c r="C79" s="25"/>
      <c r="D79" s="27" t="s">
        <v>57</v>
      </c>
      <c r="E79" s="28"/>
      <c r="G79" s="7">
        <v>30</v>
      </c>
      <c r="I79" s="7">
        <v>30</v>
      </c>
      <c r="K79" s="7">
        <f t="shared" ref="K79:K112" si="1">I79*0.95</f>
        <v>28.5</v>
      </c>
      <c r="M79" s="7">
        <f>K79*D80</f>
        <v>142.5</v>
      </c>
    </row>
    <row r="80" spans="1:13" ht="15.75" thickBot="1">
      <c r="A80" s="25" t="s">
        <v>1</v>
      </c>
      <c r="B80" s="25"/>
      <c r="C80" s="25"/>
      <c r="D80" s="26">
        <v>5</v>
      </c>
      <c r="E80" s="26"/>
      <c r="K80" s="8"/>
    </row>
    <row r="81" spans="1:13" ht="15" thickBot="1">
      <c r="K81" s="9"/>
    </row>
    <row r="82" spans="1:13" ht="15.75" thickBot="1">
      <c r="A82" s="25" t="s">
        <v>0</v>
      </c>
      <c r="B82" s="25"/>
      <c r="C82" s="25"/>
      <c r="D82" s="27" t="s">
        <v>58</v>
      </c>
      <c r="E82" s="28"/>
      <c r="G82" s="7">
        <v>35</v>
      </c>
      <c r="I82" s="7">
        <v>34.1</v>
      </c>
      <c r="K82" s="7">
        <f t="shared" si="1"/>
        <v>32.395000000000003</v>
      </c>
      <c r="M82" s="7">
        <f>K82*D83</f>
        <v>4373.3250000000007</v>
      </c>
    </row>
    <row r="83" spans="1:13" ht="15.75" thickBot="1">
      <c r="A83" s="25" t="s">
        <v>1</v>
      </c>
      <c r="B83" s="25"/>
      <c r="C83" s="25"/>
      <c r="D83" s="26">
        <v>135</v>
      </c>
      <c r="E83" s="26"/>
      <c r="K83" s="8"/>
    </row>
    <row r="84" spans="1:13" ht="15" thickBot="1">
      <c r="K84" s="9"/>
    </row>
    <row r="85" spans="1:13" ht="30" customHeight="1" thickBot="1">
      <c r="A85" s="25" t="s">
        <v>0</v>
      </c>
      <c r="B85" s="25"/>
      <c r="C85" s="25"/>
      <c r="D85" s="27" t="s">
        <v>59</v>
      </c>
      <c r="E85" s="28"/>
      <c r="G85" s="7">
        <v>270</v>
      </c>
      <c r="I85" s="7">
        <v>260.89999999999998</v>
      </c>
      <c r="K85" s="7">
        <v>247.85</v>
      </c>
      <c r="M85" s="7">
        <f>K85*D86</f>
        <v>991.4</v>
      </c>
    </row>
    <row r="86" spans="1:13" ht="15.75" thickBot="1">
      <c r="A86" s="25" t="s">
        <v>1</v>
      </c>
      <c r="B86" s="25"/>
      <c r="C86" s="25"/>
      <c r="D86" s="26">
        <v>4</v>
      </c>
      <c r="E86" s="26"/>
      <c r="K86" s="8"/>
    </row>
    <row r="87" spans="1:13" ht="15" thickBot="1">
      <c r="K87" s="9"/>
    </row>
    <row r="88" spans="1:13" ht="15.75" thickBot="1">
      <c r="A88" s="25" t="s">
        <v>0</v>
      </c>
      <c r="B88" s="25"/>
      <c r="C88" s="25"/>
      <c r="D88" s="27" t="s">
        <v>9</v>
      </c>
      <c r="E88" s="28"/>
      <c r="G88" s="7">
        <v>30</v>
      </c>
      <c r="I88" s="7">
        <v>29.8</v>
      </c>
      <c r="K88" s="7">
        <v>28.3</v>
      </c>
      <c r="M88" s="7">
        <f>K88*120</f>
        <v>3396</v>
      </c>
    </row>
    <row r="89" spans="1:13" ht="15.75" thickBot="1">
      <c r="A89" s="25" t="s">
        <v>1</v>
      </c>
      <c r="B89" s="25"/>
      <c r="C89" s="25"/>
      <c r="D89" s="26" t="s">
        <v>60</v>
      </c>
      <c r="E89" s="26"/>
      <c r="K89" s="8"/>
    </row>
    <row r="90" spans="1:13" ht="15" thickBot="1">
      <c r="K90" s="9"/>
    </row>
    <row r="91" spans="1:13" ht="15.75" thickBot="1">
      <c r="A91" s="25" t="s">
        <v>0</v>
      </c>
      <c r="B91" s="25"/>
      <c r="C91" s="25"/>
      <c r="D91" s="27" t="s">
        <v>61</v>
      </c>
      <c r="E91" s="28"/>
      <c r="G91" s="7">
        <v>4.5</v>
      </c>
      <c r="I91" s="7">
        <v>4.21</v>
      </c>
      <c r="K91" s="7">
        <f t="shared" si="1"/>
        <v>3.9994999999999998</v>
      </c>
      <c r="M91" s="7">
        <f>K91*D92</f>
        <v>719.91</v>
      </c>
    </row>
    <row r="92" spans="1:13" ht="15.75" thickBot="1">
      <c r="A92" s="25" t="s">
        <v>1</v>
      </c>
      <c r="B92" s="25"/>
      <c r="C92" s="25"/>
      <c r="D92" s="26">
        <v>180</v>
      </c>
      <c r="E92" s="26"/>
      <c r="K92" s="8"/>
    </row>
    <row r="93" spans="1:13" ht="15" thickBot="1">
      <c r="K93" s="9"/>
    </row>
    <row r="94" spans="1:13" ht="15.75" thickBot="1">
      <c r="A94" s="25" t="s">
        <v>0</v>
      </c>
      <c r="B94" s="25"/>
      <c r="C94" s="25"/>
      <c r="D94" s="27" t="s">
        <v>62</v>
      </c>
      <c r="E94" s="28"/>
      <c r="G94" s="7">
        <v>30</v>
      </c>
      <c r="I94" s="7">
        <v>27.6</v>
      </c>
      <c r="K94" s="7">
        <v>26.2</v>
      </c>
      <c r="M94" s="7">
        <f>K94*D95</f>
        <v>3930</v>
      </c>
    </row>
    <row r="95" spans="1:13" ht="15.75" thickBot="1">
      <c r="A95" s="25" t="s">
        <v>1</v>
      </c>
      <c r="B95" s="25"/>
      <c r="C95" s="25"/>
      <c r="D95" s="26">
        <v>150</v>
      </c>
      <c r="E95" s="26"/>
      <c r="K95" s="8"/>
    </row>
    <row r="96" spans="1:13" ht="15" thickBot="1">
      <c r="K96" s="9"/>
    </row>
    <row r="97" spans="1:13" ht="15.75" thickBot="1">
      <c r="A97" s="25" t="s">
        <v>0</v>
      </c>
      <c r="B97" s="25"/>
      <c r="C97" s="25"/>
      <c r="D97" s="27" t="s">
        <v>63</v>
      </c>
      <c r="E97" s="28"/>
      <c r="G97" s="7">
        <v>5.5</v>
      </c>
      <c r="I97" s="7">
        <v>5.16</v>
      </c>
      <c r="K97" s="7">
        <f t="shared" si="1"/>
        <v>4.9020000000000001</v>
      </c>
      <c r="M97" s="7">
        <f>K97*D98</f>
        <v>49.02</v>
      </c>
    </row>
    <row r="98" spans="1:13" ht="15.75" thickBot="1">
      <c r="A98" s="25" t="s">
        <v>1</v>
      </c>
      <c r="B98" s="25"/>
      <c r="C98" s="25"/>
      <c r="D98" s="26">
        <v>10</v>
      </c>
      <c r="E98" s="26"/>
      <c r="K98" s="8"/>
    </row>
    <row r="99" spans="1:13" ht="15" thickBot="1">
      <c r="K99" s="9"/>
    </row>
    <row r="100" spans="1:13" ht="15.75" thickBot="1">
      <c r="A100" s="25" t="s">
        <v>0</v>
      </c>
      <c r="B100" s="25"/>
      <c r="C100" s="25"/>
      <c r="D100" s="27" t="s">
        <v>10</v>
      </c>
      <c r="E100" s="28"/>
      <c r="G100" s="7">
        <v>580</v>
      </c>
      <c r="I100" s="7">
        <v>562.79999999999995</v>
      </c>
      <c r="K100" s="7">
        <v>534.65</v>
      </c>
      <c r="M100" s="7">
        <f>K100*3</f>
        <v>1603.9499999999998</v>
      </c>
    </row>
    <row r="101" spans="1:13" ht="15.75" thickBot="1">
      <c r="A101" s="25" t="s">
        <v>1</v>
      </c>
      <c r="B101" s="25"/>
      <c r="C101" s="25"/>
      <c r="D101" s="26" t="s">
        <v>64</v>
      </c>
      <c r="E101" s="26"/>
      <c r="K101" s="8"/>
    </row>
    <row r="102" spans="1:13" ht="15" thickBot="1">
      <c r="K102" s="9"/>
    </row>
    <row r="103" spans="1:13" ht="15.75" thickBot="1">
      <c r="A103" s="25" t="s">
        <v>0</v>
      </c>
      <c r="B103" s="25"/>
      <c r="C103" s="25"/>
      <c r="D103" s="27" t="s">
        <v>65</v>
      </c>
      <c r="E103" s="28"/>
      <c r="G103" s="7">
        <v>1200</v>
      </c>
      <c r="I103" s="7">
        <v>1175</v>
      </c>
      <c r="K103" s="7">
        <f t="shared" si="1"/>
        <v>1116.25</v>
      </c>
      <c r="M103" s="7">
        <f>K103*D104</f>
        <v>3348.75</v>
      </c>
    </row>
    <row r="104" spans="1:13" ht="15.75" thickBot="1">
      <c r="A104" s="25" t="s">
        <v>1</v>
      </c>
      <c r="B104" s="25"/>
      <c r="C104" s="25"/>
      <c r="D104" s="26">
        <v>3</v>
      </c>
      <c r="E104" s="26"/>
      <c r="K104" s="8"/>
    </row>
    <row r="105" spans="1:13" ht="15" thickBot="1">
      <c r="K105" s="9"/>
    </row>
    <row r="106" spans="1:13" ht="15.75" thickBot="1">
      <c r="A106" s="25" t="s">
        <v>0</v>
      </c>
      <c r="B106" s="25"/>
      <c r="C106" s="25"/>
      <c r="D106" s="27" t="s">
        <v>66</v>
      </c>
      <c r="E106" s="28"/>
      <c r="G106" s="7">
        <v>175</v>
      </c>
      <c r="I106" s="7">
        <v>169.1</v>
      </c>
      <c r="K106" s="7">
        <f t="shared" si="1"/>
        <v>160.64499999999998</v>
      </c>
      <c r="M106" s="7">
        <f>K106*D107</f>
        <v>3212.8999999999996</v>
      </c>
    </row>
    <row r="107" spans="1:13" ht="15.75" thickBot="1">
      <c r="A107" s="25" t="s">
        <v>1</v>
      </c>
      <c r="B107" s="25"/>
      <c r="C107" s="25"/>
      <c r="D107" s="26">
        <v>20</v>
      </c>
      <c r="E107" s="26"/>
      <c r="K107" s="8"/>
    </row>
    <row r="108" spans="1:13" ht="15" thickBot="1">
      <c r="K108" s="9"/>
    </row>
    <row r="109" spans="1:13" ht="15.75" thickBot="1">
      <c r="A109" s="25" t="s">
        <v>0</v>
      </c>
      <c r="B109" s="25"/>
      <c r="C109" s="25"/>
      <c r="D109" s="27" t="s">
        <v>67</v>
      </c>
      <c r="E109" s="28"/>
      <c r="G109" s="7">
        <v>55</v>
      </c>
      <c r="I109" s="7">
        <v>51.8</v>
      </c>
      <c r="K109" s="7">
        <v>49.2</v>
      </c>
      <c r="M109" s="7">
        <f>K109*D110</f>
        <v>98.4</v>
      </c>
    </row>
    <row r="110" spans="1:13" ht="15.75" thickBot="1">
      <c r="A110" s="25" t="s">
        <v>1</v>
      </c>
      <c r="B110" s="25"/>
      <c r="C110" s="25"/>
      <c r="D110" s="26">
        <v>2</v>
      </c>
      <c r="E110" s="26"/>
      <c r="K110" s="8"/>
    </row>
    <row r="111" spans="1:13" ht="15" thickBot="1">
      <c r="K111" s="9"/>
    </row>
    <row r="112" spans="1:13" ht="15.75" thickBot="1">
      <c r="A112" s="25" t="s">
        <v>0</v>
      </c>
      <c r="B112" s="25"/>
      <c r="C112" s="25"/>
      <c r="D112" s="27" t="s">
        <v>11</v>
      </c>
      <c r="E112" s="28"/>
      <c r="G112" s="7">
        <v>285</v>
      </c>
      <c r="I112" s="7">
        <v>275.10000000000002</v>
      </c>
      <c r="K112" s="7">
        <f t="shared" si="1"/>
        <v>261.34500000000003</v>
      </c>
      <c r="M112" s="7">
        <f>K112*2</f>
        <v>522.69000000000005</v>
      </c>
    </row>
    <row r="113" spans="1:13" ht="15.75" thickBot="1">
      <c r="A113" s="25" t="s">
        <v>1</v>
      </c>
      <c r="B113" s="25"/>
      <c r="C113" s="25"/>
      <c r="D113" s="26" t="s">
        <v>68</v>
      </c>
      <c r="E113" s="26"/>
      <c r="K113" s="8"/>
    </row>
    <row r="114" spans="1:13" ht="15" thickBot="1">
      <c r="K114" s="9"/>
    </row>
    <row r="115" spans="1:13" ht="15.75" thickBot="1">
      <c r="A115" s="25" t="s">
        <v>0</v>
      </c>
      <c r="B115" s="25"/>
      <c r="C115" s="25"/>
      <c r="D115" s="27" t="s">
        <v>69</v>
      </c>
      <c r="E115" s="28"/>
      <c r="G115" s="7">
        <v>200</v>
      </c>
      <c r="I115" s="7">
        <v>195.9</v>
      </c>
      <c r="K115" s="7">
        <v>186.1</v>
      </c>
      <c r="M115" s="7">
        <f>K115*D116</f>
        <v>372.2</v>
      </c>
    </row>
    <row r="116" spans="1:13" ht="15.75" thickBot="1">
      <c r="A116" s="25" t="s">
        <v>1</v>
      </c>
      <c r="B116" s="25"/>
      <c r="C116" s="25"/>
      <c r="D116" s="26">
        <v>2</v>
      </c>
      <c r="E116" s="26"/>
      <c r="K116" s="8"/>
    </row>
    <row r="117" spans="1:13" ht="15" thickBot="1">
      <c r="K117" s="9"/>
    </row>
    <row r="118" spans="1:13" ht="15.75" thickBot="1">
      <c r="A118" s="25" t="s">
        <v>0</v>
      </c>
      <c r="B118" s="25"/>
      <c r="C118" s="25"/>
      <c r="D118" s="27" t="s">
        <v>70</v>
      </c>
      <c r="E118" s="28"/>
      <c r="G118" s="7">
        <v>180</v>
      </c>
      <c r="I118" s="7">
        <v>176.6</v>
      </c>
      <c r="K118" s="7">
        <v>167.75</v>
      </c>
      <c r="M118" s="7">
        <f>K118*D119</f>
        <v>335.5</v>
      </c>
    </row>
    <row r="119" spans="1:13" ht="15.75" thickBot="1">
      <c r="A119" s="25" t="s">
        <v>1</v>
      </c>
      <c r="B119" s="25"/>
      <c r="C119" s="25"/>
      <c r="D119" s="26">
        <v>2</v>
      </c>
      <c r="E119" s="26"/>
      <c r="K119" s="8"/>
    </row>
    <row r="120" spans="1:13" ht="15" thickBot="1">
      <c r="K120" s="9"/>
    </row>
    <row r="121" spans="1:13" ht="15.75" thickBot="1">
      <c r="A121" s="25" t="s">
        <v>0</v>
      </c>
      <c r="B121" s="25"/>
      <c r="C121" s="25"/>
      <c r="D121" s="27" t="s">
        <v>12</v>
      </c>
      <c r="E121" s="28"/>
      <c r="G121" s="7">
        <v>48</v>
      </c>
      <c r="I121" s="7">
        <v>46.08</v>
      </c>
      <c r="K121" s="7">
        <v>43.75</v>
      </c>
      <c r="M121" s="7">
        <f>K121*15</f>
        <v>656.25</v>
      </c>
    </row>
    <row r="122" spans="1:13" ht="15.75" thickBot="1">
      <c r="A122" s="25" t="s">
        <v>1</v>
      </c>
      <c r="B122" s="25"/>
      <c r="C122" s="25"/>
      <c r="D122" s="26" t="s">
        <v>71</v>
      </c>
      <c r="E122" s="26"/>
      <c r="K122" s="8"/>
    </row>
    <row r="123" spans="1:13" ht="15" thickBot="1">
      <c r="K123" s="9"/>
    </row>
    <row r="124" spans="1:13" ht="15.75" thickBot="1">
      <c r="A124" s="25" t="s">
        <v>0</v>
      </c>
      <c r="B124" s="25"/>
      <c r="C124" s="25"/>
      <c r="D124" s="27" t="s">
        <v>13</v>
      </c>
      <c r="E124" s="28"/>
      <c r="G124" s="7">
        <v>47</v>
      </c>
      <c r="I124" s="7">
        <v>45.7</v>
      </c>
      <c r="K124" s="7">
        <v>43.4</v>
      </c>
      <c r="M124" s="7">
        <f>K124*15</f>
        <v>651</v>
      </c>
    </row>
    <row r="125" spans="1:13" ht="15.75" thickBot="1">
      <c r="A125" s="25" t="s">
        <v>1</v>
      </c>
      <c r="B125" s="25"/>
      <c r="C125" s="25"/>
      <c r="D125" s="26" t="s">
        <v>72</v>
      </c>
      <c r="E125" s="26"/>
      <c r="K125" s="8"/>
    </row>
    <row r="126" spans="1:13" ht="15" thickBot="1">
      <c r="K126" s="9"/>
    </row>
    <row r="127" spans="1:13" ht="15.75" thickBot="1">
      <c r="A127" s="25" t="s">
        <v>0</v>
      </c>
      <c r="B127" s="25"/>
      <c r="C127" s="25"/>
      <c r="D127" s="27" t="s">
        <v>73</v>
      </c>
      <c r="E127" s="28"/>
      <c r="G127" s="7">
        <v>290</v>
      </c>
      <c r="I127" s="7">
        <v>285.2</v>
      </c>
      <c r="K127" s="7">
        <v>270</v>
      </c>
      <c r="M127" s="7">
        <f>K127*D128</f>
        <v>810</v>
      </c>
    </row>
    <row r="128" spans="1:13" ht="15.75" thickBot="1">
      <c r="A128" s="25" t="s">
        <v>1</v>
      </c>
      <c r="B128" s="25"/>
      <c r="C128" s="25"/>
      <c r="D128" s="26">
        <v>3</v>
      </c>
      <c r="E128" s="26"/>
      <c r="K128" s="8"/>
    </row>
    <row r="129" spans="1:13" ht="15" thickBot="1">
      <c r="K129" s="9"/>
    </row>
    <row r="130" spans="1:13" ht="15.75" thickBot="1">
      <c r="A130" s="25" t="s">
        <v>0</v>
      </c>
      <c r="B130" s="25"/>
      <c r="C130" s="25"/>
      <c r="D130" s="27" t="s">
        <v>74</v>
      </c>
      <c r="E130" s="28"/>
      <c r="G130" s="7">
        <v>20</v>
      </c>
      <c r="I130" s="7">
        <v>20.9</v>
      </c>
      <c r="K130" s="7">
        <v>19.850000000000001</v>
      </c>
      <c r="M130" s="7">
        <f>K130*D131</f>
        <v>992.50000000000011</v>
      </c>
    </row>
    <row r="131" spans="1:13" ht="15.75" thickBot="1">
      <c r="A131" s="25" t="s">
        <v>1</v>
      </c>
      <c r="B131" s="25"/>
      <c r="C131" s="25"/>
      <c r="D131" s="26">
        <v>50</v>
      </c>
      <c r="E131" s="26"/>
      <c r="K131" s="8"/>
    </row>
    <row r="132" spans="1:13" ht="15" thickBot="1">
      <c r="K132" s="9"/>
    </row>
    <row r="133" spans="1:13" ht="15.75" thickBot="1">
      <c r="A133" s="25" t="s">
        <v>0</v>
      </c>
      <c r="B133" s="25"/>
      <c r="C133" s="25"/>
      <c r="D133" s="27" t="s">
        <v>75</v>
      </c>
      <c r="E133" s="28"/>
      <c r="G133" s="7">
        <v>20</v>
      </c>
      <c r="I133" s="7">
        <v>20.9</v>
      </c>
      <c r="K133" s="7">
        <v>19.850000000000001</v>
      </c>
      <c r="M133" s="7">
        <f>K133*D134</f>
        <v>992.50000000000011</v>
      </c>
    </row>
    <row r="134" spans="1:13" ht="15.75" thickBot="1">
      <c r="A134" s="25" t="s">
        <v>1</v>
      </c>
      <c r="B134" s="25"/>
      <c r="C134" s="25"/>
      <c r="D134" s="26">
        <v>50</v>
      </c>
      <c r="E134" s="26"/>
      <c r="K134" s="8"/>
    </row>
    <row r="135" spans="1:13" ht="15" thickBot="1">
      <c r="K135" s="9"/>
    </row>
    <row r="136" spans="1:13" ht="15.75" thickBot="1">
      <c r="A136" s="25" t="s">
        <v>0</v>
      </c>
      <c r="B136" s="25"/>
      <c r="C136" s="25"/>
      <c r="D136" s="27" t="s">
        <v>76</v>
      </c>
      <c r="E136" s="28"/>
      <c r="G136" s="7">
        <v>4</v>
      </c>
      <c r="I136" s="7">
        <v>3.2</v>
      </c>
      <c r="K136" s="7">
        <f t="shared" ref="K136:K178" si="2">I136*0.95</f>
        <v>3.04</v>
      </c>
      <c r="M136" s="7">
        <f>K136*D137</f>
        <v>304</v>
      </c>
    </row>
    <row r="137" spans="1:13" ht="15.75" thickBot="1">
      <c r="A137" s="25" t="s">
        <v>1</v>
      </c>
      <c r="B137" s="25"/>
      <c r="C137" s="25"/>
      <c r="D137" s="26">
        <v>100</v>
      </c>
      <c r="E137" s="26"/>
      <c r="K137" s="8"/>
    </row>
    <row r="138" spans="1:13" ht="15" thickBot="1">
      <c r="K138" s="9"/>
    </row>
    <row r="139" spans="1:13" ht="15.75" thickBot="1">
      <c r="A139" s="25" t="s">
        <v>0</v>
      </c>
      <c r="B139" s="25"/>
      <c r="C139" s="25"/>
      <c r="D139" s="27" t="s">
        <v>77</v>
      </c>
      <c r="E139" s="28"/>
      <c r="G139" s="7">
        <v>250</v>
      </c>
      <c r="I139" s="7">
        <v>240.6</v>
      </c>
      <c r="K139" s="7">
        <v>228.55</v>
      </c>
      <c r="M139" s="7">
        <f>K139*D140</f>
        <v>1828.4</v>
      </c>
    </row>
    <row r="140" spans="1:13" ht="15.75" thickBot="1">
      <c r="A140" s="25" t="s">
        <v>1</v>
      </c>
      <c r="B140" s="25"/>
      <c r="C140" s="25"/>
      <c r="D140" s="26">
        <v>8</v>
      </c>
      <c r="E140" s="26"/>
      <c r="K140" s="8"/>
    </row>
    <row r="141" spans="1:13" ht="15" thickBot="1">
      <c r="K141" s="9"/>
    </row>
    <row r="142" spans="1:13" ht="15.75" thickBot="1">
      <c r="A142" s="25" t="s">
        <v>0</v>
      </c>
      <c r="B142" s="25"/>
      <c r="C142" s="25"/>
      <c r="D142" s="27" t="s">
        <v>78</v>
      </c>
      <c r="E142" s="28"/>
      <c r="G142" s="7">
        <v>400</v>
      </c>
      <c r="I142" s="7">
        <v>394.8</v>
      </c>
      <c r="K142" s="7">
        <v>275.05</v>
      </c>
      <c r="M142" s="7">
        <f>K142*D143</f>
        <v>550.1</v>
      </c>
    </row>
    <row r="143" spans="1:13" ht="15.75" thickBot="1">
      <c r="A143" s="25" t="s">
        <v>1</v>
      </c>
      <c r="B143" s="25"/>
      <c r="C143" s="25"/>
      <c r="D143" s="26">
        <v>2</v>
      </c>
      <c r="E143" s="26"/>
      <c r="K143" s="8"/>
    </row>
    <row r="144" spans="1:13" ht="15" thickBot="1">
      <c r="K144" s="9"/>
    </row>
    <row r="145" spans="1:13" ht="15.75" thickBot="1">
      <c r="A145" s="25" t="s">
        <v>0</v>
      </c>
      <c r="B145" s="25"/>
      <c r="C145" s="25"/>
      <c r="D145" s="27" t="s">
        <v>79</v>
      </c>
      <c r="E145" s="28"/>
      <c r="G145" s="7">
        <v>4.5</v>
      </c>
      <c r="I145" s="7">
        <v>4.83</v>
      </c>
      <c r="K145" s="7">
        <v>4.5</v>
      </c>
      <c r="M145" s="7">
        <f>K145*D146</f>
        <v>450</v>
      </c>
    </row>
    <row r="146" spans="1:13" ht="15.75" thickBot="1">
      <c r="A146" s="25" t="s">
        <v>1</v>
      </c>
      <c r="B146" s="25"/>
      <c r="C146" s="25"/>
      <c r="D146" s="26">
        <v>100</v>
      </c>
      <c r="E146" s="26"/>
      <c r="K146" s="8"/>
    </row>
    <row r="147" spans="1:13" ht="15" thickBot="1">
      <c r="K147" s="9"/>
    </row>
    <row r="148" spans="1:13" ht="15.75" thickBot="1">
      <c r="A148" s="25" t="s">
        <v>0</v>
      </c>
      <c r="B148" s="25"/>
      <c r="C148" s="25"/>
      <c r="D148" s="27" t="s">
        <v>80</v>
      </c>
      <c r="E148" s="28"/>
      <c r="G148" s="7">
        <v>1.2</v>
      </c>
      <c r="I148" s="7">
        <v>1.1200000000000001</v>
      </c>
      <c r="K148" s="7">
        <v>1.05</v>
      </c>
      <c r="M148" s="7">
        <f>K148*D149</f>
        <v>52.5</v>
      </c>
    </row>
    <row r="149" spans="1:13" ht="15.75" thickBot="1">
      <c r="A149" s="25" t="s">
        <v>1</v>
      </c>
      <c r="B149" s="25"/>
      <c r="C149" s="25"/>
      <c r="D149" s="26">
        <v>50</v>
      </c>
      <c r="E149" s="26"/>
      <c r="K149" s="8"/>
    </row>
    <row r="150" spans="1:13" ht="15" thickBot="1">
      <c r="K150" s="9"/>
    </row>
    <row r="151" spans="1:13" ht="15.75" thickBot="1">
      <c r="A151" s="25" t="s">
        <v>0</v>
      </c>
      <c r="B151" s="25"/>
      <c r="C151" s="25"/>
      <c r="D151" s="27" t="s">
        <v>81</v>
      </c>
      <c r="E151" s="28"/>
      <c r="G151" s="7">
        <v>30</v>
      </c>
      <c r="I151" s="7">
        <v>29.18</v>
      </c>
      <c r="K151" s="7">
        <v>27.7</v>
      </c>
      <c r="M151" s="7">
        <f>K151*D152</f>
        <v>332.4</v>
      </c>
    </row>
    <row r="152" spans="1:13" ht="15.75" thickBot="1">
      <c r="A152" s="25" t="s">
        <v>1</v>
      </c>
      <c r="B152" s="25"/>
      <c r="C152" s="25"/>
      <c r="D152" s="26">
        <v>12</v>
      </c>
      <c r="E152" s="26"/>
      <c r="K152" s="8"/>
    </row>
    <row r="153" spans="1:13" ht="15" thickBot="1">
      <c r="K153" s="9"/>
    </row>
    <row r="154" spans="1:13" ht="15.75" thickBot="1">
      <c r="A154" s="25" t="s">
        <v>0</v>
      </c>
      <c r="B154" s="25"/>
      <c r="C154" s="25"/>
      <c r="D154" s="27" t="s">
        <v>82</v>
      </c>
      <c r="E154" s="28"/>
      <c r="G154" s="7">
        <v>270</v>
      </c>
      <c r="I154" s="7">
        <v>263.89999999999998</v>
      </c>
      <c r="K154" s="7">
        <v>250.7</v>
      </c>
      <c r="M154" s="7">
        <f>K154*D155</f>
        <v>1002.8</v>
      </c>
    </row>
    <row r="155" spans="1:13" ht="15.75" thickBot="1">
      <c r="A155" s="25" t="s">
        <v>1</v>
      </c>
      <c r="B155" s="25"/>
      <c r="C155" s="25"/>
      <c r="D155" s="26">
        <v>4</v>
      </c>
      <c r="E155" s="26"/>
      <c r="K155" s="8"/>
    </row>
    <row r="156" spans="1:13" ht="15" thickBot="1">
      <c r="K156" s="9"/>
    </row>
    <row r="157" spans="1:13" ht="15.75" thickBot="1">
      <c r="A157" s="25" t="s">
        <v>0</v>
      </c>
      <c r="B157" s="25"/>
      <c r="C157" s="25"/>
      <c r="D157" s="27" t="s">
        <v>83</v>
      </c>
      <c r="E157" s="28"/>
      <c r="G157" s="7">
        <v>3.5</v>
      </c>
      <c r="I157" s="7">
        <v>3.75</v>
      </c>
      <c r="K157" s="7">
        <v>3.55</v>
      </c>
      <c r="M157" s="7">
        <f>K157*D158</f>
        <v>177.5</v>
      </c>
    </row>
    <row r="158" spans="1:13" ht="15.75" thickBot="1">
      <c r="A158" s="25" t="s">
        <v>1</v>
      </c>
      <c r="B158" s="25"/>
      <c r="C158" s="25"/>
      <c r="D158" s="26">
        <v>50</v>
      </c>
      <c r="E158" s="26"/>
      <c r="K158" s="8"/>
    </row>
    <row r="159" spans="1:13" ht="15" thickBot="1">
      <c r="K159" s="9"/>
    </row>
    <row r="160" spans="1:13" ht="15.75" thickBot="1">
      <c r="A160" s="25" t="s">
        <v>0</v>
      </c>
      <c r="B160" s="25"/>
      <c r="C160" s="25"/>
      <c r="D160" s="27" t="s">
        <v>14</v>
      </c>
      <c r="E160" s="28"/>
      <c r="G160" s="7">
        <v>215</v>
      </c>
      <c r="I160" s="7">
        <v>209.1</v>
      </c>
      <c r="K160" s="7">
        <f t="shared" si="2"/>
        <v>198.64499999999998</v>
      </c>
      <c r="M160" s="7">
        <f>K160*8</f>
        <v>1589.1599999999999</v>
      </c>
    </row>
    <row r="161" spans="1:13" ht="15.75" thickBot="1">
      <c r="A161" s="25" t="s">
        <v>1</v>
      </c>
      <c r="B161" s="25"/>
      <c r="C161" s="25"/>
      <c r="D161" s="26" t="s">
        <v>84</v>
      </c>
      <c r="E161" s="26"/>
      <c r="K161" s="8"/>
    </row>
    <row r="162" spans="1:13" ht="15" thickBot="1">
      <c r="K162" s="9"/>
    </row>
    <row r="163" spans="1:13" ht="15.75" thickBot="1">
      <c r="A163" s="25" t="s">
        <v>0</v>
      </c>
      <c r="B163" s="25"/>
      <c r="C163" s="25"/>
      <c r="D163" s="27" t="s">
        <v>85</v>
      </c>
      <c r="E163" s="28"/>
      <c r="G163" s="7">
        <v>58</v>
      </c>
      <c r="I163" s="7">
        <v>55.82</v>
      </c>
      <c r="K163" s="7">
        <v>53</v>
      </c>
      <c r="M163" s="7">
        <f>K163*D164</f>
        <v>1325</v>
      </c>
    </row>
    <row r="164" spans="1:13" ht="15.75" thickBot="1">
      <c r="A164" s="25" t="s">
        <v>1</v>
      </c>
      <c r="B164" s="25"/>
      <c r="C164" s="25"/>
      <c r="D164" s="26">
        <v>25</v>
      </c>
      <c r="E164" s="26"/>
      <c r="K164" s="8"/>
    </row>
    <row r="165" spans="1:13" ht="15" thickBot="1">
      <c r="K165" s="9"/>
    </row>
    <row r="166" spans="1:13" ht="15.75" thickBot="1">
      <c r="A166" s="25" t="s">
        <v>0</v>
      </c>
      <c r="B166" s="25"/>
      <c r="C166" s="25"/>
      <c r="D166" s="27" t="s">
        <v>86</v>
      </c>
      <c r="E166" s="28"/>
      <c r="G166" s="7">
        <v>225</v>
      </c>
      <c r="I166" s="7">
        <v>220.3</v>
      </c>
      <c r="K166" s="7">
        <v>209.25</v>
      </c>
      <c r="M166" s="7">
        <f>K166*D167</f>
        <v>837</v>
      </c>
    </row>
    <row r="167" spans="1:13" ht="15.75" thickBot="1">
      <c r="A167" s="25" t="s">
        <v>1</v>
      </c>
      <c r="B167" s="25"/>
      <c r="C167" s="25"/>
      <c r="D167" s="26">
        <v>4</v>
      </c>
      <c r="E167" s="26"/>
      <c r="K167" s="8"/>
    </row>
    <row r="168" spans="1:13" ht="15" thickBot="1">
      <c r="K168" s="9"/>
    </row>
    <row r="169" spans="1:13" ht="15.75" thickBot="1">
      <c r="A169" s="25" t="s">
        <v>0</v>
      </c>
      <c r="B169" s="25"/>
      <c r="C169" s="25"/>
      <c r="D169" s="27" t="s">
        <v>15</v>
      </c>
      <c r="E169" s="28"/>
      <c r="G169" s="7">
        <v>65</v>
      </c>
      <c r="I169" s="7">
        <v>64.400000000000006</v>
      </c>
      <c r="K169" s="7">
        <v>61</v>
      </c>
      <c r="M169" s="7">
        <f>K169*8</f>
        <v>488</v>
      </c>
    </row>
    <row r="170" spans="1:13" ht="15.75" thickBot="1">
      <c r="A170" s="25" t="s">
        <v>1</v>
      </c>
      <c r="B170" s="25"/>
      <c r="C170" s="25"/>
      <c r="D170" s="26" t="s">
        <v>87</v>
      </c>
      <c r="E170" s="26"/>
      <c r="K170" s="8"/>
    </row>
    <row r="171" spans="1:13" ht="15" thickBot="1">
      <c r="K171" s="9"/>
    </row>
    <row r="172" spans="1:13" ht="15.75" thickBot="1">
      <c r="A172" s="25" t="s">
        <v>0</v>
      </c>
      <c r="B172" s="25"/>
      <c r="C172" s="25"/>
      <c r="D172" s="27" t="s">
        <v>16</v>
      </c>
      <c r="E172" s="28"/>
      <c r="G172" s="7">
        <v>280</v>
      </c>
      <c r="I172" s="7">
        <v>270.2</v>
      </c>
      <c r="K172" s="7">
        <v>256.64999999999998</v>
      </c>
      <c r="M172" s="7">
        <f>K172*8</f>
        <v>2053.1999999999998</v>
      </c>
    </row>
    <row r="173" spans="1:13" ht="15.75" thickBot="1">
      <c r="A173" s="25" t="s">
        <v>1</v>
      </c>
      <c r="B173" s="25"/>
      <c r="C173" s="25"/>
      <c r="D173" s="26" t="s">
        <v>88</v>
      </c>
      <c r="E173" s="26"/>
      <c r="K173" s="8"/>
    </row>
    <row r="174" spans="1:13" ht="15" thickBot="1">
      <c r="K174" s="9"/>
    </row>
    <row r="175" spans="1:13" ht="15.75" thickBot="1">
      <c r="A175" s="25" t="s">
        <v>0</v>
      </c>
      <c r="B175" s="25"/>
      <c r="C175" s="25"/>
      <c r="D175" s="27" t="s">
        <v>89</v>
      </c>
      <c r="E175" s="28"/>
      <c r="G175" s="7">
        <v>275</v>
      </c>
      <c r="I175" s="7">
        <v>264.89999999999998</v>
      </c>
      <c r="K175" s="7">
        <v>251.65</v>
      </c>
      <c r="M175" s="7">
        <f>K175*D176</f>
        <v>5033</v>
      </c>
    </row>
    <row r="176" spans="1:13" ht="15.75" thickBot="1">
      <c r="A176" s="25" t="s">
        <v>1</v>
      </c>
      <c r="B176" s="25"/>
      <c r="C176" s="25"/>
      <c r="D176" s="26">
        <v>20</v>
      </c>
      <c r="E176" s="26"/>
      <c r="K176" s="8"/>
    </row>
    <row r="177" spans="1:13" ht="15" thickBot="1">
      <c r="K177" s="9"/>
    </row>
    <row r="178" spans="1:13" ht="15.75" thickBot="1">
      <c r="A178" s="25" t="s">
        <v>0</v>
      </c>
      <c r="B178" s="25"/>
      <c r="C178" s="25"/>
      <c r="D178" s="27" t="s">
        <v>17</v>
      </c>
      <c r="E178" s="28"/>
      <c r="G178" s="7">
        <v>425</v>
      </c>
      <c r="I178" s="7">
        <v>413.1</v>
      </c>
      <c r="K178" s="7">
        <f t="shared" si="2"/>
        <v>392.44499999999999</v>
      </c>
      <c r="M178" s="7">
        <f>K178*4</f>
        <v>1569.78</v>
      </c>
    </row>
    <row r="179" spans="1:13" ht="15.75" thickBot="1">
      <c r="A179" s="25" t="s">
        <v>1</v>
      </c>
      <c r="B179" s="25"/>
      <c r="C179" s="25"/>
      <c r="D179" s="26" t="s">
        <v>90</v>
      </c>
      <c r="E179" s="26"/>
      <c r="K179" s="8"/>
    </row>
    <row r="180" spans="1:13" ht="15" thickBot="1">
      <c r="K180" s="9"/>
    </row>
    <row r="181" spans="1:13" ht="15.75" thickBot="1">
      <c r="A181" s="25" t="s">
        <v>0</v>
      </c>
      <c r="B181" s="25"/>
      <c r="C181" s="25"/>
      <c r="D181" s="27" t="s">
        <v>91</v>
      </c>
      <c r="E181" s="28"/>
      <c r="G181" s="7">
        <v>820</v>
      </c>
      <c r="I181" s="7">
        <v>797.8</v>
      </c>
      <c r="K181" s="7">
        <v>757.9</v>
      </c>
      <c r="M181" s="7">
        <f>K181*D182</f>
        <v>1515.8</v>
      </c>
    </row>
    <row r="182" spans="1:13" ht="15.75" thickBot="1">
      <c r="A182" s="25" t="s">
        <v>1</v>
      </c>
      <c r="B182" s="25"/>
      <c r="C182" s="25"/>
      <c r="D182" s="26">
        <v>2</v>
      </c>
      <c r="E182" s="26"/>
      <c r="K182" s="8"/>
    </row>
    <row r="183" spans="1:13" ht="15" thickBot="1">
      <c r="K183" s="9"/>
    </row>
    <row r="184" spans="1:13" ht="15.75" thickBot="1">
      <c r="A184" s="25" t="s">
        <v>0</v>
      </c>
      <c r="B184" s="25"/>
      <c r="C184" s="25"/>
      <c r="D184" s="27" t="s">
        <v>92</v>
      </c>
      <c r="E184" s="28"/>
      <c r="G184" s="7">
        <v>25</v>
      </c>
      <c r="I184" s="7">
        <v>24.77</v>
      </c>
      <c r="K184" s="7">
        <v>23.5</v>
      </c>
      <c r="M184" s="7">
        <f>K184*D185</f>
        <v>1175</v>
      </c>
    </row>
    <row r="185" spans="1:13" ht="15.75" thickBot="1">
      <c r="A185" s="25" t="s">
        <v>1</v>
      </c>
      <c r="B185" s="25"/>
      <c r="C185" s="25"/>
      <c r="D185" s="26">
        <v>50</v>
      </c>
      <c r="E185" s="26"/>
      <c r="K185" s="8"/>
    </row>
    <row r="186" spans="1:13" ht="15" thickBot="1">
      <c r="K186" s="9"/>
    </row>
    <row r="187" spans="1:13" ht="15.75" thickBot="1">
      <c r="A187" s="25" t="s">
        <v>0</v>
      </c>
      <c r="B187" s="25"/>
      <c r="C187" s="25"/>
      <c r="D187" s="27" t="s">
        <v>93</v>
      </c>
      <c r="E187" s="28"/>
      <c r="G187" s="7">
        <v>25</v>
      </c>
      <c r="I187" s="7">
        <v>24.77</v>
      </c>
      <c r="K187" s="7">
        <v>23.5</v>
      </c>
      <c r="M187" s="7">
        <f>K187*D188</f>
        <v>1175</v>
      </c>
    </row>
    <row r="188" spans="1:13" ht="15.75" thickBot="1">
      <c r="A188" s="25" t="s">
        <v>1</v>
      </c>
      <c r="B188" s="25"/>
      <c r="C188" s="25"/>
      <c r="D188" s="26">
        <v>50</v>
      </c>
      <c r="E188" s="26"/>
      <c r="K188" s="8"/>
    </row>
    <row r="189" spans="1:13" ht="15" thickBot="1">
      <c r="K189" s="9"/>
    </row>
    <row r="190" spans="1:13" ht="15.75" thickBot="1">
      <c r="A190" s="25" t="s">
        <v>0</v>
      </c>
      <c r="B190" s="25"/>
      <c r="C190" s="25"/>
      <c r="D190" s="27" t="s">
        <v>94</v>
      </c>
      <c r="E190" s="28"/>
      <c r="G190" s="7">
        <v>25</v>
      </c>
      <c r="I190" s="7">
        <v>24.77</v>
      </c>
      <c r="K190" s="7">
        <v>23.5</v>
      </c>
      <c r="M190" s="7">
        <f>K190*D191</f>
        <v>1175</v>
      </c>
    </row>
    <row r="191" spans="1:13" ht="15.75" thickBot="1">
      <c r="A191" s="25" t="s">
        <v>1</v>
      </c>
      <c r="B191" s="25"/>
      <c r="C191" s="25"/>
      <c r="D191" s="26">
        <v>50</v>
      </c>
      <c r="E191" s="26"/>
      <c r="K191" s="8"/>
    </row>
    <row r="192" spans="1:13" ht="15" thickBot="1">
      <c r="K192" s="9"/>
    </row>
    <row r="193" spans="1:13" ht="15.75" thickBot="1">
      <c r="A193" s="25" t="s">
        <v>0</v>
      </c>
      <c r="B193" s="25"/>
      <c r="C193" s="25"/>
      <c r="D193" s="27" t="s">
        <v>95</v>
      </c>
      <c r="E193" s="28"/>
      <c r="G193" s="7">
        <v>25</v>
      </c>
      <c r="I193" s="7">
        <v>24.77</v>
      </c>
      <c r="K193" s="7">
        <v>23.5</v>
      </c>
      <c r="M193" s="7">
        <f>K193*D194</f>
        <v>1175</v>
      </c>
    </row>
    <row r="194" spans="1:13" ht="15.75" thickBot="1">
      <c r="A194" s="25" t="s">
        <v>1</v>
      </c>
      <c r="B194" s="25"/>
      <c r="C194" s="25"/>
      <c r="D194" s="26">
        <v>50</v>
      </c>
      <c r="E194" s="26"/>
      <c r="K194" s="8"/>
    </row>
    <row r="195" spans="1:13" ht="15" thickBot="1">
      <c r="K195" s="9"/>
    </row>
    <row r="196" spans="1:13" ht="15.75" thickBot="1">
      <c r="A196" s="25" t="s">
        <v>0</v>
      </c>
      <c r="B196" s="25"/>
      <c r="C196" s="25"/>
      <c r="D196" s="27" t="s">
        <v>96</v>
      </c>
      <c r="E196" s="28"/>
      <c r="G196" s="7">
        <v>25</v>
      </c>
      <c r="I196" s="7">
        <v>24.77</v>
      </c>
      <c r="K196" s="7">
        <v>23.5</v>
      </c>
      <c r="M196" s="7">
        <f>K196*D197</f>
        <v>1175</v>
      </c>
    </row>
    <row r="197" spans="1:13" ht="15.75" thickBot="1">
      <c r="A197" s="25" t="s">
        <v>1</v>
      </c>
      <c r="B197" s="25"/>
      <c r="C197" s="25"/>
      <c r="D197" s="26">
        <v>50</v>
      </c>
      <c r="E197" s="26"/>
      <c r="K197" s="8"/>
    </row>
    <row r="198" spans="1:13" ht="15" thickBot="1">
      <c r="K198" s="9"/>
    </row>
    <row r="199" spans="1:13" ht="15.75" thickBot="1">
      <c r="A199" s="25" t="s">
        <v>0</v>
      </c>
      <c r="B199" s="25"/>
      <c r="C199" s="25"/>
      <c r="D199" s="27" t="s">
        <v>97</v>
      </c>
      <c r="E199" s="28"/>
      <c r="G199" s="7">
        <v>25</v>
      </c>
      <c r="I199" s="7">
        <v>24.77</v>
      </c>
      <c r="K199" s="7">
        <v>23.5</v>
      </c>
      <c r="M199" s="7">
        <f>K199*D200</f>
        <v>1175</v>
      </c>
    </row>
    <row r="200" spans="1:13" ht="15.75" thickBot="1">
      <c r="A200" s="25" t="s">
        <v>1</v>
      </c>
      <c r="B200" s="25"/>
      <c r="C200" s="25"/>
      <c r="D200" s="26">
        <v>50</v>
      </c>
      <c r="E200" s="26"/>
      <c r="K200" s="8"/>
    </row>
    <row r="201" spans="1:13" ht="15" thickBot="1">
      <c r="K201" s="9"/>
    </row>
    <row r="202" spans="1:13" ht="15.75" thickBot="1">
      <c r="A202" s="25" t="s">
        <v>0</v>
      </c>
      <c r="B202" s="25"/>
      <c r="C202" s="25"/>
      <c r="D202" s="27" t="s">
        <v>98</v>
      </c>
      <c r="E202" s="28"/>
      <c r="G202" s="7">
        <v>25</v>
      </c>
      <c r="I202" s="7">
        <v>24.77</v>
      </c>
      <c r="K202" s="7">
        <v>23.5</v>
      </c>
      <c r="M202" s="7">
        <f>K202*D203</f>
        <v>1175</v>
      </c>
    </row>
    <row r="203" spans="1:13" ht="15.75" thickBot="1">
      <c r="A203" s="25" t="s">
        <v>1</v>
      </c>
      <c r="B203" s="25"/>
      <c r="C203" s="25"/>
      <c r="D203" s="26">
        <v>50</v>
      </c>
      <c r="E203" s="26"/>
      <c r="K203" s="8"/>
    </row>
    <row r="204" spans="1:13" ht="15" thickBot="1">
      <c r="K204" s="9"/>
    </row>
    <row r="205" spans="1:13" ht="15.75" thickBot="1">
      <c r="A205" s="25" t="s">
        <v>0</v>
      </c>
      <c r="B205" s="25"/>
      <c r="C205" s="25"/>
      <c r="D205" s="27" t="s">
        <v>99</v>
      </c>
      <c r="E205" s="28"/>
      <c r="G205" s="7">
        <v>19</v>
      </c>
      <c r="I205" s="7">
        <v>18.579999999999998</v>
      </c>
      <c r="K205" s="7">
        <f t="shared" ref="K205:K244" si="3">I205*0.95</f>
        <v>17.650999999999996</v>
      </c>
      <c r="M205" s="7">
        <f>K205*D206</f>
        <v>882.54999999999984</v>
      </c>
    </row>
    <row r="206" spans="1:13" ht="15.75" thickBot="1">
      <c r="A206" s="25" t="s">
        <v>1</v>
      </c>
      <c r="B206" s="25"/>
      <c r="C206" s="25"/>
      <c r="D206" s="26">
        <v>50</v>
      </c>
      <c r="E206" s="26"/>
      <c r="K206" s="8"/>
    </row>
    <row r="207" spans="1:13" ht="15" thickBot="1">
      <c r="K207" s="9"/>
    </row>
    <row r="208" spans="1:13" ht="15.75" thickBot="1">
      <c r="A208" s="25" t="s">
        <v>0</v>
      </c>
      <c r="B208" s="25"/>
      <c r="C208" s="25"/>
      <c r="D208" s="27" t="s">
        <v>100</v>
      </c>
      <c r="E208" s="28"/>
      <c r="G208" s="7">
        <v>2.5</v>
      </c>
      <c r="I208" s="7">
        <v>2.5099999999999998</v>
      </c>
      <c r="K208" s="7">
        <v>2.35</v>
      </c>
      <c r="M208" s="7">
        <f>K208*D209</f>
        <v>47</v>
      </c>
    </row>
    <row r="209" spans="1:13" ht="15.75" thickBot="1">
      <c r="A209" s="25" t="s">
        <v>1</v>
      </c>
      <c r="B209" s="25"/>
      <c r="C209" s="25"/>
      <c r="D209" s="26">
        <v>20</v>
      </c>
      <c r="E209" s="26"/>
      <c r="K209" s="8"/>
    </row>
    <row r="210" spans="1:13" ht="15" thickBot="1">
      <c r="K210" s="9"/>
    </row>
    <row r="211" spans="1:13" ht="15.75" thickBot="1">
      <c r="A211" s="25" t="s">
        <v>0</v>
      </c>
      <c r="B211" s="25"/>
      <c r="C211" s="25"/>
      <c r="D211" s="27" t="s">
        <v>101</v>
      </c>
      <c r="E211" s="28"/>
      <c r="G211" s="7">
        <v>2.5</v>
      </c>
      <c r="I211" s="7">
        <v>2.5099999999999998</v>
      </c>
      <c r="K211" s="7">
        <v>2.35</v>
      </c>
      <c r="M211" s="7">
        <f>K211*D212</f>
        <v>47</v>
      </c>
    </row>
    <row r="212" spans="1:13" ht="15.75" thickBot="1">
      <c r="A212" s="25" t="s">
        <v>1</v>
      </c>
      <c r="B212" s="25"/>
      <c r="C212" s="25"/>
      <c r="D212" s="26">
        <v>20</v>
      </c>
      <c r="E212" s="26"/>
      <c r="K212" s="8"/>
    </row>
    <row r="213" spans="1:13" ht="15" thickBot="1">
      <c r="K213" s="9"/>
    </row>
    <row r="214" spans="1:13" ht="15.75" thickBot="1">
      <c r="A214" s="25" t="s">
        <v>0</v>
      </c>
      <c r="B214" s="25"/>
      <c r="C214" s="25"/>
      <c r="D214" s="27" t="s">
        <v>102</v>
      </c>
      <c r="E214" s="28"/>
      <c r="G214" s="7">
        <v>1.9</v>
      </c>
      <c r="I214" s="7">
        <v>1.91</v>
      </c>
      <c r="K214" s="7">
        <v>1.8</v>
      </c>
      <c r="M214" s="7">
        <f>K214*D215</f>
        <v>18</v>
      </c>
    </row>
    <row r="215" spans="1:13" ht="15.75" thickBot="1">
      <c r="A215" s="25" t="s">
        <v>1</v>
      </c>
      <c r="B215" s="25"/>
      <c r="C215" s="25"/>
      <c r="D215" s="26">
        <v>10</v>
      </c>
      <c r="E215" s="26"/>
      <c r="K215" s="8"/>
    </row>
    <row r="216" spans="1:13" ht="15" thickBot="1">
      <c r="K216" s="9"/>
    </row>
    <row r="217" spans="1:13" ht="15.75" thickBot="1">
      <c r="A217" s="25" t="s">
        <v>0</v>
      </c>
      <c r="B217" s="25"/>
      <c r="C217" s="25"/>
      <c r="D217" s="27" t="s">
        <v>103</v>
      </c>
      <c r="E217" s="28"/>
      <c r="G217" s="7">
        <v>15</v>
      </c>
      <c r="I217" s="7">
        <v>14.66</v>
      </c>
      <c r="K217" s="7">
        <v>13.9</v>
      </c>
      <c r="M217" s="7">
        <f>K217*D218</f>
        <v>278</v>
      </c>
    </row>
    <row r="218" spans="1:13" ht="15.75" thickBot="1">
      <c r="A218" s="25" t="s">
        <v>1</v>
      </c>
      <c r="B218" s="25"/>
      <c r="C218" s="25"/>
      <c r="D218" s="26">
        <v>20</v>
      </c>
      <c r="E218" s="26"/>
      <c r="K218" s="8"/>
    </row>
    <row r="219" spans="1:13" ht="15" thickBot="1">
      <c r="K219" s="9"/>
    </row>
    <row r="220" spans="1:13" ht="15.75" thickBot="1">
      <c r="A220" s="25" t="s">
        <v>0</v>
      </c>
      <c r="B220" s="25"/>
      <c r="C220" s="25"/>
      <c r="D220" s="27" t="s">
        <v>104</v>
      </c>
      <c r="E220" s="28"/>
      <c r="G220" s="7">
        <v>15</v>
      </c>
      <c r="I220" s="7">
        <v>14.66</v>
      </c>
      <c r="K220" s="7">
        <v>13.9</v>
      </c>
      <c r="M220" s="7">
        <f>K220*D221</f>
        <v>278</v>
      </c>
    </row>
    <row r="221" spans="1:13" ht="15.75" thickBot="1">
      <c r="A221" s="25" t="s">
        <v>1</v>
      </c>
      <c r="B221" s="25"/>
      <c r="C221" s="25"/>
      <c r="D221" s="26">
        <v>20</v>
      </c>
      <c r="E221" s="26"/>
      <c r="K221" s="8"/>
    </row>
    <row r="222" spans="1:13" ht="15" thickBot="1">
      <c r="K222" s="9"/>
    </row>
    <row r="223" spans="1:13" ht="15.75" thickBot="1">
      <c r="A223" s="25" t="s">
        <v>0</v>
      </c>
      <c r="B223" s="25"/>
      <c r="C223" s="25"/>
      <c r="D223" s="27" t="s">
        <v>105</v>
      </c>
      <c r="E223" s="28"/>
      <c r="G223" s="7">
        <v>15</v>
      </c>
      <c r="I223" s="7">
        <v>14.66</v>
      </c>
      <c r="K223" s="7">
        <v>13.9</v>
      </c>
      <c r="M223" s="7">
        <f>K223*D224</f>
        <v>278</v>
      </c>
    </row>
    <row r="224" spans="1:13" ht="15.75" thickBot="1">
      <c r="A224" s="25" t="s">
        <v>1</v>
      </c>
      <c r="B224" s="25"/>
      <c r="C224" s="25"/>
      <c r="D224" s="26">
        <v>20</v>
      </c>
      <c r="E224" s="26"/>
      <c r="K224" s="8"/>
    </row>
    <row r="225" spans="1:13" ht="15" thickBot="1">
      <c r="K225" s="9"/>
    </row>
    <row r="226" spans="1:13" ht="15.75" thickBot="1">
      <c r="A226" s="25" t="s">
        <v>0</v>
      </c>
      <c r="B226" s="25"/>
      <c r="C226" s="25"/>
      <c r="D226" s="27" t="s">
        <v>106</v>
      </c>
      <c r="E226" s="28"/>
      <c r="G226" s="7">
        <v>18</v>
      </c>
      <c r="I226" s="7">
        <v>17.600000000000001</v>
      </c>
      <c r="K226" s="7">
        <v>16.7</v>
      </c>
      <c r="M226" s="7">
        <f>K226*D227</f>
        <v>334</v>
      </c>
    </row>
    <row r="227" spans="1:13" ht="15.75" thickBot="1">
      <c r="A227" s="25" t="s">
        <v>1</v>
      </c>
      <c r="B227" s="25"/>
      <c r="C227" s="25"/>
      <c r="D227" s="26">
        <v>20</v>
      </c>
      <c r="E227" s="26"/>
      <c r="K227" s="8"/>
    </row>
    <row r="228" spans="1:13" ht="15" thickBot="1">
      <c r="K228" s="9"/>
    </row>
    <row r="229" spans="1:13" ht="15.75" thickBot="1">
      <c r="A229" s="25" t="s">
        <v>0</v>
      </c>
      <c r="B229" s="25"/>
      <c r="C229" s="25"/>
      <c r="D229" s="27" t="s">
        <v>107</v>
      </c>
      <c r="E229" s="28"/>
      <c r="G229" s="7">
        <v>410</v>
      </c>
      <c r="I229" s="7">
        <v>405.3</v>
      </c>
      <c r="K229" s="7">
        <v>385</v>
      </c>
      <c r="M229" s="7">
        <f>K229*D230</f>
        <v>2695</v>
      </c>
    </row>
    <row r="230" spans="1:13" ht="15.75" thickBot="1">
      <c r="A230" s="25" t="s">
        <v>1</v>
      </c>
      <c r="B230" s="25"/>
      <c r="C230" s="25"/>
      <c r="D230" s="26">
        <v>7</v>
      </c>
      <c r="E230" s="26"/>
      <c r="K230" s="8"/>
    </row>
    <row r="231" spans="1:13" ht="15" thickBot="1">
      <c r="K231" s="9"/>
    </row>
    <row r="232" spans="1:13" ht="15.75" thickBot="1">
      <c r="A232" s="25" t="s">
        <v>0</v>
      </c>
      <c r="B232" s="25"/>
      <c r="C232" s="25"/>
      <c r="D232" s="27" t="s">
        <v>18</v>
      </c>
      <c r="E232" s="28"/>
      <c r="G232" s="7">
        <v>120</v>
      </c>
      <c r="I232" s="7">
        <v>116.3</v>
      </c>
      <c r="K232" s="7">
        <v>110.45</v>
      </c>
      <c r="M232" s="7">
        <f>K232*7</f>
        <v>773.15</v>
      </c>
    </row>
    <row r="233" spans="1:13" ht="15.75" thickBot="1">
      <c r="A233" s="25" t="s">
        <v>1</v>
      </c>
      <c r="B233" s="25"/>
      <c r="C233" s="25"/>
      <c r="D233" s="26" t="s">
        <v>108</v>
      </c>
      <c r="E233" s="26"/>
      <c r="K233" s="8"/>
    </row>
    <row r="234" spans="1:13" ht="15" thickBot="1">
      <c r="K234" s="9"/>
    </row>
    <row r="235" spans="1:13" ht="15.75" thickBot="1">
      <c r="A235" s="25" t="s">
        <v>0</v>
      </c>
      <c r="B235" s="25"/>
      <c r="C235" s="25"/>
      <c r="D235" s="27" t="s">
        <v>109</v>
      </c>
      <c r="E235" s="28"/>
      <c r="G235" s="7">
        <v>1</v>
      </c>
      <c r="I235" s="7">
        <v>0.99</v>
      </c>
      <c r="K235" s="7">
        <f t="shared" si="3"/>
        <v>0.9405</v>
      </c>
      <c r="M235" s="7">
        <f>K235*D236</f>
        <v>3103.65</v>
      </c>
    </row>
    <row r="236" spans="1:13" ht="15.75" thickBot="1">
      <c r="A236" s="25" t="s">
        <v>1</v>
      </c>
      <c r="B236" s="25"/>
      <c r="C236" s="25"/>
      <c r="D236" s="26">
        <v>3300</v>
      </c>
      <c r="E236" s="26"/>
      <c r="K236" s="8"/>
    </row>
    <row r="237" spans="1:13" ht="15" thickBot="1">
      <c r="K237" s="9"/>
    </row>
    <row r="238" spans="1:13" ht="15.75" thickBot="1">
      <c r="A238" s="25" t="s">
        <v>0</v>
      </c>
      <c r="B238" s="25"/>
      <c r="C238" s="25"/>
      <c r="D238" s="27" t="s">
        <v>19</v>
      </c>
      <c r="E238" s="28"/>
      <c r="G238" s="7">
        <v>14</v>
      </c>
      <c r="I238" s="7">
        <v>14.01</v>
      </c>
      <c r="K238" s="7">
        <v>13.3</v>
      </c>
      <c r="M238" s="7">
        <f>K238*40</f>
        <v>532</v>
      </c>
    </row>
    <row r="239" spans="1:13" ht="15.75" thickBot="1">
      <c r="A239" s="25" t="s">
        <v>1</v>
      </c>
      <c r="B239" s="25"/>
      <c r="C239" s="25"/>
      <c r="D239" s="26" t="s">
        <v>110</v>
      </c>
      <c r="E239" s="26"/>
      <c r="K239" s="8"/>
    </row>
    <row r="240" spans="1:13" ht="15" thickBot="1">
      <c r="K240" s="9"/>
    </row>
    <row r="241" spans="1:13" ht="15.75" thickBot="1">
      <c r="A241" s="25" t="s">
        <v>0</v>
      </c>
      <c r="B241" s="25"/>
      <c r="C241" s="25"/>
      <c r="D241" s="27" t="s">
        <v>20</v>
      </c>
      <c r="E241" s="28"/>
      <c r="G241" s="7">
        <v>20</v>
      </c>
      <c r="I241" s="7">
        <v>20.3</v>
      </c>
      <c r="K241" s="7">
        <v>19.25</v>
      </c>
      <c r="M241" s="7">
        <f>K241*80</f>
        <v>1540</v>
      </c>
    </row>
    <row r="242" spans="1:13" ht="15.75" thickBot="1">
      <c r="A242" s="25" t="s">
        <v>1</v>
      </c>
      <c r="B242" s="25"/>
      <c r="C242" s="25"/>
      <c r="D242" s="26" t="s">
        <v>111</v>
      </c>
      <c r="E242" s="26"/>
      <c r="K242" s="8"/>
    </row>
    <row r="243" spans="1:13" ht="15" thickBot="1">
      <c r="K243" s="9"/>
    </row>
    <row r="244" spans="1:13" ht="15.75" thickBot="1">
      <c r="A244" s="25" t="s">
        <v>0</v>
      </c>
      <c r="B244" s="25"/>
      <c r="C244" s="25"/>
      <c r="D244" s="27" t="s">
        <v>21</v>
      </c>
      <c r="E244" s="28"/>
      <c r="G244" s="7">
        <v>22</v>
      </c>
      <c r="I244" s="7">
        <v>21.84</v>
      </c>
      <c r="K244" s="7">
        <f t="shared" si="3"/>
        <v>20.747999999999998</v>
      </c>
      <c r="M244" s="7">
        <f>K244*120</f>
        <v>2489.7599999999998</v>
      </c>
    </row>
    <row r="245" spans="1:13" ht="15.75" thickBot="1">
      <c r="A245" s="25" t="s">
        <v>1</v>
      </c>
      <c r="B245" s="25"/>
      <c r="C245" s="25"/>
      <c r="D245" s="26" t="s">
        <v>112</v>
      </c>
      <c r="E245" s="26"/>
      <c r="K245" s="8"/>
    </row>
    <row r="246" spans="1:13" ht="15" thickBot="1">
      <c r="K246" s="9"/>
    </row>
    <row r="247" spans="1:13" ht="15.75" thickBot="1">
      <c r="A247" s="25" t="s">
        <v>0</v>
      </c>
      <c r="B247" s="25"/>
      <c r="C247" s="25"/>
      <c r="D247" s="27" t="s">
        <v>22</v>
      </c>
      <c r="E247" s="28"/>
      <c r="G247" s="7">
        <v>25</v>
      </c>
      <c r="I247" s="7">
        <v>24.9</v>
      </c>
      <c r="K247" s="7">
        <v>23.65</v>
      </c>
      <c r="M247" s="7">
        <f>K247*168</f>
        <v>3973.2</v>
      </c>
    </row>
    <row r="248" spans="1:13" ht="15.75" thickBot="1">
      <c r="A248" s="25" t="s">
        <v>1</v>
      </c>
      <c r="B248" s="25"/>
      <c r="C248" s="25"/>
      <c r="D248" s="26" t="s">
        <v>113</v>
      </c>
      <c r="E248" s="26"/>
      <c r="K248" s="8"/>
    </row>
    <row r="249" spans="1:13" ht="15" thickBot="1">
      <c r="K249" s="9"/>
    </row>
    <row r="250" spans="1:13" ht="15.75" thickBot="1">
      <c r="A250" s="25" t="s">
        <v>0</v>
      </c>
      <c r="B250" s="25"/>
      <c r="C250" s="25"/>
      <c r="D250" s="27" t="s">
        <v>114</v>
      </c>
      <c r="E250" s="28"/>
      <c r="G250" s="7">
        <v>95</v>
      </c>
      <c r="I250" s="7">
        <v>92.6</v>
      </c>
      <c r="K250" s="7">
        <v>87.95</v>
      </c>
      <c r="M250" s="7">
        <f>K250*D251</f>
        <v>615.65</v>
      </c>
    </row>
    <row r="251" spans="1:13" ht="15.75" thickBot="1">
      <c r="A251" s="25" t="s">
        <v>1</v>
      </c>
      <c r="B251" s="25"/>
      <c r="C251" s="25"/>
      <c r="D251" s="26">
        <v>7</v>
      </c>
      <c r="E251" s="26"/>
      <c r="K251" s="8"/>
    </row>
    <row r="252" spans="1:13" ht="15" thickBot="1">
      <c r="K252" s="9"/>
    </row>
    <row r="253" spans="1:13" ht="15.75" thickBot="1">
      <c r="A253" s="25" t="s">
        <v>0</v>
      </c>
      <c r="B253" s="25"/>
      <c r="C253" s="25"/>
      <c r="D253" s="27" t="s">
        <v>23</v>
      </c>
      <c r="E253" s="28"/>
      <c r="G253" s="7">
        <v>10</v>
      </c>
      <c r="I253" s="7">
        <v>10.86</v>
      </c>
      <c r="K253" s="7">
        <v>10.3</v>
      </c>
      <c r="M253" s="7">
        <f>K253*90</f>
        <v>927.00000000000011</v>
      </c>
    </row>
    <row r="254" spans="1:13" ht="15.75" thickBot="1">
      <c r="A254" s="25" t="s">
        <v>1</v>
      </c>
      <c r="B254" s="25"/>
      <c r="C254" s="25"/>
      <c r="D254" s="26" t="s">
        <v>115</v>
      </c>
      <c r="E254" s="26"/>
      <c r="K254" s="8"/>
    </row>
    <row r="255" spans="1:13" ht="15" thickBot="1">
      <c r="K255" s="9"/>
    </row>
    <row r="256" spans="1:13" ht="15.75" thickBot="1">
      <c r="A256" s="25" t="s">
        <v>0</v>
      </c>
      <c r="B256" s="25"/>
      <c r="C256" s="25"/>
      <c r="D256" s="27" t="s">
        <v>24</v>
      </c>
      <c r="E256" s="28"/>
      <c r="G256" s="7">
        <v>10</v>
      </c>
      <c r="I256" s="7">
        <v>10.86</v>
      </c>
      <c r="K256" s="7">
        <v>10.3</v>
      </c>
      <c r="M256" s="7">
        <f>K256*90</f>
        <v>927.00000000000011</v>
      </c>
    </row>
    <row r="257" spans="1:13" ht="15.75" thickBot="1">
      <c r="A257" s="25" t="s">
        <v>1</v>
      </c>
      <c r="B257" s="25"/>
      <c r="C257" s="25"/>
      <c r="D257" s="26" t="s">
        <v>116</v>
      </c>
      <c r="E257" s="26"/>
      <c r="K257" s="8"/>
    </row>
    <row r="258" spans="1:13" ht="15" thickBot="1">
      <c r="K258" s="9"/>
    </row>
    <row r="259" spans="1:13" ht="15.75" thickBot="1">
      <c r="A259" s="25" t="s">
        <v>0</v>
      </c>
      <c r="B259" s="25"/>
      <c r="C259" s="25"/>
      <c r="D259" s="27" t="s">
        <v>25</v>
      </c>
      <c r="E259" s="28"/>
      <c r="G259" s="7">
        <v>10</v>
      </c>
      <c r="I259" s="7">
        <v>10.86</v>
      </c>
      <c r="K259" s="7">
        <v>10.3</v>
      </c>
      <c r="M259" s="7">
        <f>K259*90</f>
        <v>927.00000000000011</v>
      </c>
    </row>
    <row r="260" spans="1:13" ht="15.75" thickBot="1">
      <c r="A260" s="25" t="s">
        <v>1</v>
      </c>
      <c r="B260" s="25"/>
      <c r="C260" s="25"/>
      <c r="D260" s="26" t="s">
        <v>117</v>
      </c>
      <c r="E260" s="26"/>
      <c r="K260" s="8"/>
    </row>
    <row r="261" spans="1:13" ht="15" thickBot="1">
      <c r="K261" s="9"/>
    </row>
    <row r="262" spans="1:13" ht="15.75" thickBot="1">
      <c r="A262" s="25" t="s">
        <v>0</v>
      </c>
      <c r="B262" s="25"/>
      <c r="C262" s="25"/>
      <c r="D262" s="27" t="s">
        <v>26</v>
      </c>
      <c r="E262" s="28"/>
      <c r="G262" s="7">
        <v>5000</v>
      </c>
      <c r="I262" s="7">
        <v>4872</v>
      </c>
      <c r="K262" s="7">
        <f t="shared" ref="K262:K289" si="4">I262*0.95</f>
        <v>4628.3999999999996</v>
      </c>
      <c r="M262" s="7">
        <f>K262*3</f>
        <v>13885.199999999999</v>
      </c>
    </row>
    <row r="263" spans="1:13" ht="15.75" thickBot="1">
      <c r="A263" s="25" t="s">
        <v>1</v>
      </c>
      <c r="B263" s="25"/>
      <c r="C263" s="25"/>
      <c r="D263" s="26" t="s">
        <v>118</v>
      </c>
      <c r="E263" s="26"/>
      <c r="K263" s="8"/>
    </row>
    <row r="264" spans="1:13" ht="15" thickBot="1">
      <c r="K264" s="9"/>
    </row>
    <row r="265" spans="1:13" ht="15.75" thickBot="1">
      <c r="A265" s="25" t="s">
        <v>0</v>
      </c>
      <c r="B265" s="25"/>
      <c r="C265" s="25"/>
      <c r="D265" s="27" t="s">
        <v>119</v>
      </c>
      <c r="E265" s="28"/>
      <c r="G265" s="7">
        <v>335</v>
      </c>
      <c r="I265" s="7">
        <v>324.8</v>
      </c>
      <c r="K265" s="7">
        <v>308.55</v>
      </c>
      <c r="M265" s="7">
        <f>K265*D266</f>
        <v>1234.2</v>
      </c>
    </row>
    <row r="266" spans="1:13" ht="15.75" thickBot="1">
      <c r="A266" s="25" t="s">
        <v>1</v>
      </c>
      <c r="B266" s="25"/>
      <c r="C266" s="25"/>
      <c r="D266" s="26">
        <v>4</v>
      </c>
      <c r="E266" s="26"/>
      <c r="K266" s="8"/>
    </row>
    <row r="267" spans="1:13" ht="15" thickBot="1">
      <c r="K267" s="9"/>
    </row>
    <row r="268" spans="1:13" ht="15.75" thickBot="1">
      <c r="A268" s="25" t="s">
        <v>0</v>
      </c>
      <c r="B268" s="25"/>
      <c r="C268" s="25"/>
      <c r="D268" s="27" t="s">
        <v>120</v>
      </c>
      <c r="E268" s="28"/>
      <c r="G268" s="7">
        <v>470</v>
      </c>
      <c r="I268" s="7">
        <v>454.7</v>
      </c>
      <c r="K268" s="7">
        <v>431.95</v>
      </c>
      <c r="M268" s="7">
        <f>K268*D269</f>
        <v>1727.8</v>
      </c>
    </row>
    <row r="269" spans="1:13" ht="15.75" thickBot="1">
      <c r="A269" s="25" t="s">
        <v>1</v>
      </c>
      <c r="B269" s="25"/>
      <c r="C269" s="25"/>
      <c r="D269" s="26">
        <v>4</v>
      </c>
      <c r="E269" s="26"/>
      <c r="K269" s="8"/>
    </row>
    <row r="270" spans="1:13" ht="15" thickBot="1">
      <c r="K270" s="9"/>
    </row>
    <row r="271" spans="1:13" ht="15.75" thickBot="1">
      <c r="A271" s="25" t="s">
        <v>0</v>
      </c>
      <c r="B271" s="25"/>
      <c r="C271" s="25"/>
      <c r="D271" s="27" t="s">
        <v>27</v>
      </c>
      <c r="E271" s="28"/>
      <c r="G271" s="7">
        <v>220</v>
      </c>
      <c r="I271" s="7">
        <v>215.1</v>
      </c>
      <c r="K271" s="7">
        <f t="shared" si="4"/>
        <v>204.345</v>
      </c>
      <c r="M271" s="7">
        <f>K271*4</f>
        <v>817.38</v>
      </c>
    </row>
    <row r="272" spans="1:13" ht="15.75" thickBot="1">
      <c r="A272" s="25" t="s">
        <v>1</v>
      </c>
      <c r="B272" s="25"/>
      <c r="C272" s="25"/>
      <c r="D272" s="26" t="s">
        <v>121</v>
      </c>
      <c r="E272" s="26"/>
      <c r="K272" s="8"/>
    </row>
    <row r="273" spans="1:13" ht="15" thickBot="1">
      <c r="K273" s="9"/>
    </row>
    <row r="274" spans="1:13" ht="15.75" thickBot="1">
      <c r="A274" s="25" t="s">
        <v>0</v>
      </c>
      <c r="B274" s="25"/>
      <c r="C274" s="25"/>
      <c r="D274" s="27" t="s">
        <v>28</v>
      </c>
      <c r="E274" s="28"/>
      <c r="G274" s="7">
        <v>2800</v>
      </c>
      <c r="I274" s="7">
        <v>2706</v>
      </c>
      <c r="K274" s="7">
        <f t="shared" si="4"/>
        <v>2570.6999999999998</v>
      </c>
      <c r="M274" s="7">
        <f>K274*1</f>
        <v>2570.6999999999998</v>
      </c>
    </row>
    <row r="275" spans="1:13" ht="15.75" thickBot="1">
      <c r="A275" s="25" t="s">
        <v>1</v>
      </c>
      <c r="B275" s="25"/>
      <c r="C275" s="25"/>
      <c r="D275" s="26" t="s">
        <v>122</v>
      </c>
      <c r="E275" s="26"/>
      <c r="K275" s="8"/>
    </row>
    <row r="276" spans="1:13" ht="15" thickBot="1">
      <c r="K276" s="9"/>
    </row>
    <row r="277" spans="1:13" ht="15.75" thickBot="1">
      <c r="A277" s="25" t="s">
        <v>0</v>
      </c>
      <c r="B277" s="25"/>
      <c r="C277" s="25"/>
      <c r="D277" s="27" t="s">
        <v>123</v>
      </c>
      <c r="E277" s="28"/>
      <c r="G277" s="7">
        <v>1450</v>
      </c>
      <c r="I277" s="7">
        <v>1407.5</v>
      </c>
      <c r="K277" s="7">
        <v>1337.1</v>
      </c>
      <c r="M277" s="7">
        <f>K277*D278</f>
        <v>1337.1</v>
      </c>
    </row>
    <row r="278" spans="1:13" ht="15.75" thickBot="1">
      <c r="A278" s="25" t="s">
        <v>1</v>
      </c>
      <c r="B278" s="25"/>
      <c r="C278" s="25"/>
      <c r="D278" s="26">
        <v>1</v>
      </c>
      <c r="E278" s="26"/>
      <c r="K278" s="8"/>
    </row>
    <row r="279" spans="1:13" ht="15" thickBot="1">
      <c r="K279" s="9"/>
    </row>
    <row r="280" spans="1:13" ht="15.75" thickBot="1">
      <c r="A280" s="25" t="s">
        <v>0</v>
      </c>
      <c r="B280" s="25"/>
      <c r="C280" s="25"/>
      <c r="D280" s="27" t="s">
        <v>124</v>
      </c>
      <c r="E280" s="28"/>
      <c r="G280" s="7">
        <v>25</v>
      </c>
      <c r="I280" s="7">
        <v>25.98</v>
      </c>
      <c r="K280" s="7">
        <v>24.65</v>
      </c>
      <c r="M280" s="7">
        <f>K280*D281</f>
        <v>2465</v>
      </c>
    </row>
    <row r="281" spans="1:13" ht="15.75" thickBot="1">
      <c r="A281" s="25" t="s">
        <v>1</v>
      </c>
      <c r="B281" s="25"/>
      <c r="C281" s="25"/>
      <c r="D281" s="26">
        <v>100</v>
      </c>
      <c r="E281" s="26"/>
      <c r="K281" s="8"/>
    </row>
    <row r="282" spans="1:13" ht="15" thickBot="1">
      <c r="K282" s="9"/>
    </row>
    <row r="283" spans="1:13" ht="15.75" thickBot="1">
      <c r="A283" s="25" t="s">
        <v>0</v>
      </c>
      <c r="B283" s="25"/>
      <c r="C283" s="25"/>
      <c r="D283" s="27" t="s">
        <v>125</v>
      </c>
      <c r="E283" s="28"/>
      <c r="G283" s="7">
        <v>25</v>
      </c>
      <c r="I283" s="7">
        <v>25.98</v>
      </c>
      <c r="K283" s="7">
        <v>24.65</v>
      </c>
      <c r="M283" s="7">
        <f>K283*D284</f>
        <v>2465</v>
      </c>
    </row>
    <row r="284" spans="1:13" ht="15.75" thickBot="1">
      <c r="A284" s="25" t="s">
        <v>1</v>
      </c>
      <c r="B284" s="25"/>
      <c r="C284" s="25"/>
      <c r="D284" s="26">
        <v>100</v>
      </c>
      <c r="E284" s="26"/>
      <c r="K284" s="8"/>
    </row>
    <row r="285" spans="1:13" ht="15" thickBot="1">
      <c r="K285" s="9"/>
    </row>
    <row r="286" spans="1:13" ht="15.75" thickBot="1">
      <c r="A286" s="25" t="s">
        <v>0</v>
      </c>
      <c r="B286" s="25"/>
      <c r="C286" s="25"/>
      <c r="D286" s="27" t="s">
        <v>29</v>
      </c>
      <c r="E286" s="28"/>
      <c r="G286" s="7">
        <v>20</v>
      </c>
      <c r="I286" s="7">
        <v>20.79</v>
      </c>
      <c r="K286" s="7">
        <f t="shared" si="4"/>
        <v>19.750499999999999</v>
      </c>
      <c r="M286" s="7">
        <f>K286*200</f>
        <v>3950.1</v>
      </c>
    </row>
    <row r="287" spans="1:13" ht="15.75" thickBot="1">
      <c r="A287" s="25" t="s">
        <v>1</v>
      </c>
      <c r="B287" s="25"/>
      <c r="C287" s="25"/>
      <c r="D287" s="26" t="s">
        <v>126</v>
      </c>
      <c r="E287" s="26"/>
      <c r="K287" s="8"/>
    </row>
    <row r="288" spans="1:13" ht="15" thickBot="1">
      <c r="K288" s="9"/>
    </row>
    <row r="289" spans="1:13" ht="15.75" thickBot="1">
      <c r="A289" s="25" t="s">
        <v>0</v>
      </c>
      <c r="B289" s="25"/>
      <c r="C289" s="25"/>
      <c r="D289" s="27" t="s">
        <v>30</v>
      </c>
      <c r="E289" s="28"/>
      <c r="G289" s="7">
        <v>25</v>
      </c>
      <c r="I289" s="7">
        <v>24.42</v>
      </c>
      <c r="K289" s="7">
        <f t="shared" si="4"/>
        <v>23.199000000000002</v>
      </c>
      <c r="M289" s="7">
        <f>K289*200</f>
        <v>4639.8</v>
      </c>
    </row>
    <row r="290" spans="1:13" ht="15.75" thickBot="1">
      <c r="A290" s="25" t="s">
        <v>1</v>
      </c>
      <c r="B290" s="25"/>
      <c r="C290" s="25"/>
      <c r="D290" s="26" t="s">
        <v>127</v>
      </c>
      <c r="E290" s="26"/>
    </row>
    <row r="291" spans="1:13" ht="15" thickBot="1"/>
    <row r="292" spans="1:13" ht="15.75" thickBot="1">
      <c r="A292" s="25" t="s">
        <v>0</v>
      </c>
      <c r="B292" s="25"/>
      <c r="C292" s="25"/>
      <c r="D292" s="27" t="s">
        <v>128</v>
      </c>
      <c r="E292" s="28"/>
      <c r="G292" s="7">
        <v>180</v>
      </c>
      <c r="I292" s="7">
        <v>196.56</v>
      </c>
      <c r="K292" s="7">
        <v>179</v>
      </c>
      <c r="M292" s="7">
        <f>K292*D293</f>
        <v>895</v>
      </c>
    </row>
    <row r="293" spans="1:13" ht="15.75" thickBot="1">
      <c r="A293" s="25" t="s">
        <v>1</v>
      </c>
      <c r="B293" s="25"/>
      <c r="C293" s="25"/>
      <c r="D293" s="26">
        <v>5</v>
      </c>
      <c r="E293" s="26"/>
    </row>
    <row r="294" spans="1:13" ht="15" thickBot="1"/>
    <row r="295" spans="1:13" ht="15.75" thickBot="1">
      <c r="A295" s="25" t="s">
        <v>0</v>
      </c>
      <c r="B295" s="25"/>
      <c r="C295" s="25"/>
      <c r="D295" s="27" t="s">
        <v>129</v>
      </c>
      <c r="E295" s="28"/>
      <c r="G295" s="7">
        <v>15</v>
      </c>
      <c r="I295" s="7">
        <v>16.32</v>
      </c>
      <c r="K295" s="7">
        <v>14</v>
      </c>
      <c r="M295" s="7">
        <f>K295*D296</f>
        <v>70</v>
      </c>
    </row>
    <row r="296" spans="1:13" ht="15.75" thickBot="1">
      <c r="A296" s="25" t="s">
        <v>1</v>
      </c>
      <c r="B296" s="25"/>
      <c r="C296" s="25"/>
      <c r="D296" s="26">
        <v>5</v>
      </c>
      <c r="E296" s="26"/>
    </row>
    <row r="297" spans="1:13" ht="15" thickBot="1"/>
    <row r="298" spans="1:13" ht="15.75" thickBot="1">
      <c r="A298" s="25" t="s">
        <v>0</v>
      </c>
      <c r="B298" s="25"/>
      <c r="C298" s="25"/>
      <c r="D298" s="27" t="s">
        <v>130</v>
      </c>
      <c r="E298" s="28"/>
      <c r="G298" s="7">
        <v>100</v>
      </c>
      <c r="I298" s="7">
        <v>109.71</v>
      </c>
      <c r="K298" s="7">
        <v>99</v>
      </c>
      <c r="M298" s="7">
        <f>K298*D299</f>
        <v>495</v>
      </c>
    </row>
    <row r="299" spans="1:13" ht="15.75" thickBot="1">
      <c r="A299" s="25" t="s">
        <v>1</v>
      </c>
      <c r="B299" s="25"/>
      <c r="C299" s="25"/>
      <c r="D299" s="26">
        <v>5</v>
      </c>
      <c r="E299" s="26"/>
    </row>
    <row r="300" spans="1:13" ht="15" thickBot="1"/>
    <row r="301" spans="1:13" ht="15.75" thickBot="1">
      <c r="A301" s="25" t="s">
        <v>0</v>
      </c>
      <c r="B301" s="25"/>
      <c r="C301" s="25"/>
      <c r="D301" s="27" t="s">
        <v>131</v>
      </c>
      <c r="E301" s="28"/>
      <c r="G301" s="7">
        <v>12</v>
      </c>
      <c r="I301" s="7">
        <v>13.42</v>
      </c>
      <c r="K301" s="7">
        <v>11.5</v>
      </c>
      <c r="M301" s="7">
        <f>K301*D302</f>
        <v>57.5</v>
      </c>
    </row>
    <row r="302" spans="1:13" ht="15.75" thickBot="1">
      <c r="A302" s="25" t="s">
        <v>1</v>
      </c>
      <c r="B302" s="25"/>
      <c r="C302" s="25"/>
      <c r="D302" s="26">
        <v>5</v>
      </c>
      <c r="E302" s="26"/>
    </row>
    <row r="303" spans="1:13" ht="15" thickBot="1"/>
    <row r="304" spans="1:13" ht="15.75" thickBot="1">
      <c r="A304" s="25" t="s">
        <v>0</v>
      </c>
      <c r="B304" s="25"/>
      <c r="C304" s="25"/>
      <c r="D304" s="27" t="s">
        <v>132</v>
      </c>
      <c r="E304" s="28"/>
      <c r="G304" s="7">
        <v>6</v>
      </c>
      <c r="I304" s="7">
        <v>7.44</v>
      </c>
      <c r="K304" s="7">
        <v>5.9</v>
      </c>
      <c r="M304" s="7">
        <f>K304*D305</f>
        <v>29.5</v>
      </c>
    </row>
    <row r="305" spans="1:13" ht="15.75" thickBot="1">
      <c r="A305" s="25" t="s">
        <v>1</v>
      </c>
      <c r="B305" s="25"/>
      <c r="C305" s="25"/>
      <c r="D305" s="26">
        <v>5</v>
      </c>
      <c r="E305" s="26"/>
    </row>
    <row r="306" spans="1:13" ht="15" thickBot="1"/>
    <row r="307" spans="1:13" ht="15.75" thickBot="1">
      <c r="A307" s="25" t="s">
        <v>0</v>
      </c>
      <c r="B307" s="25"/>
      <c r="C307" s="25"/>
      <c r="D307" s="27" t="s">
        <v>133</v>
      </c>
      <c r="E307" s="28"/>
      <c r="G307" s="7">
        <v>90</v>
      </c>
      <c r="I307" s="7">
        <v>99.31</v>
      </c>
      <c r="K307" s="7">
        <v>89</v>
      </c>
      <c r="M307" s="7">
        <f>K307*D308</f>
        <v>445</v>
      </c>
    </row>
    <row r="308" spans="1:13" ht="15.75" thickBot="1">
      <c r="A308" s="25" t="s">
        <v>1</v>
      </c>
      <c r="B308" s="25"/>
      <c r="C308" s="25"/>
      <c r="D308" s="26">
        <v>5</v>
      </c>
      <c r="E308" s="26"/>
    </row>
    <row r="309" spans="1:13" ht="15" thickBot="1"/>
    <row r="310" spans="1:13" ht="15.75" thickBot="1">
      <c r="A310" s="25" t="s">
        <v>0</v>
      </c>
      <c r="B310" s="25"/>
      <c r="C310" s="25"/>
      <c r="D310" s="27" t="s">
        <v>134</v>
      </c>
      <c r="E310" s="28"/>
      <c r="G310" s="7">
        <v>12</v>
      </c>
      <c r="I310" s="7">
        <v>13.2</v>
      </c>
      <c r="K310" s="7">
        <v>11</v>
      </c>
      <c r="M310" s="7">
        <f>K310*D311</f>
        <v>55</v>
      </c>
    </row>
    <row r="311" spans="1:13" ht="15.75" thickBot="1">
      <c r="A311" s="25" t="s">
        <v>1</v>
      </c>
      <c r="B311" s="25"/>
      <c r="C311" s="25"/>
      <c r="D311" s="26">
        <v>5</v>
      </c>
      <c r="E311" s="26"/>
    </row>
    <row r="312" spans="1:13" ht="15" thickBot="1"/>
    <row r="313" spans="1:13" ht="15.75" thickBot="1">
      <c r="A313" s="25" t="s">
        <v>0</v>
      </c>
      <c r="B313" s="25"/>
      <c r="C313" s="25"/>
      <c r="D313" s="27" t="s">
        <v>135</v>
      </c>
      <c r="E313" s="28"/>
      <c r="G313" s="7">
        <v>30</v>
      </c>
      <c r="I313" s="7">
        <v>32.44</v>
      </c>
      <c r="K313" s="7">
        <v>29</v>
      </c>
      <c r="M313" s="7">
        <f>K313*D314</f>
        <v>145</v>
      </c>
    </row>
    <row r="314" spans="1:13" ht="15.75" thickBot="1">
      <c r="A314" s="25" t="s">
        <v>1</v>
      </c>
      <c r="B314" s="25"/>
      <c r="C314" s="25"/>
      <c r="D314" s="26">
        <v>5</v>
      </c>
      <c r="E314" s="26"/>
    </row>
    <row r="315" spans="1:13" ht="15" thickBot="1"/>
    <row r="316" spans="1:13" ht="15.75" thickBot="1">
      <c r="A316" s="25" t="s">
        <v>0</v>
      </c>
      <c r="B316" s="25"/>
      <c r="C316" s="25"/>
      <c r="D316" s="27" t="s">
        <v>136</v>
      </c>
      <c r="E316" s="28"/>
      <c r="G316" s="7">
        <v>60</v>
      </c>
      <c r="I316" s="7">
        <v>64.989999999999995</v>
      </c>
      <c r="K316" s="7">
        <v>59</v>
      </c>
      <c r="M316" s="7">
        <f>K316*D317</f>
        <v>295</v>
      </c>
    </row>
    <row r="317" spans="1:13" ht="15.75" thickBot="1">
      <c r="A317" s="25" t="s">
        <v>1</v>
      </c>
      <c r="B317" s="25"/>
      <c r="C317" s="25"/>
      <c r="D317" s="26">
        <v>5</v>
      </c>
      <c r="E317" s="26"/>
    </row>
    <row r="318" spans="1:13" ht="15" thickBot="1"/>
    <row r="319" spans="1:13" ht="15.75" thickBot="1">
      <c r="A319" s="25" t="s">
        <v>0</v>
      </c>
      <c r="B319" s="25"/>
      <c r="C319" s="25"/>
      <c r="D319" s="27" t="s">
        <v>137</v>
      </c>
      <c r="E319" s="28"/>
      <c r="G319" s="7">
        <v>14</v>
      </c>
      <c r="I319" s="7">
        <v>13.8</v>
      </c>
      <c r="K319" s="7">
        <v>13.5</v>
      </c>
      <c r="M319" s="7">
        <f>K319*D320</f>
        <v>67.5</v>
      </c>
    </row>
    <row r="320" spans="1:13" ht="15.75" thickBot="1">
      <c r="A320" s="25" t="s">
        <v>1</v>
      </c>
      <c r="B320" s="25"/>
      <c r="C320" s="25"/>
      <c r="D320" s="26">
        <v>5</v>
      </c>
      <c r="E320" s="26"/>
    </row>
    <row r="321" spans="1:13" ht="15" thickBot="1"/>
    <row r="322" spans="1:13" ht="15.75" thickBot="1">
      <c r="A322" s="25" t="s">
        <v>0</v>
      </c>
      <c r="B322" s="25"/>
      <c r="C322" s="25"/>
      <c r="D322" s="27" t="s">
        <v>138</v>
      </c>
      <c r="E322" s="28"/>
      <c r="G322" s="7">
        <v>210</v>
      </c>
      <c r="I322" s="7">
        <v>231.9</v>
      </c>
      <c r="K322" s="7">
        <v>209</v>
      </c>
      <c r="M322" s="7">
        <f>K322*D323</f>
        <v>1045</v>
      </c>
    </row>
    <row r="323" spans="1:13" ht="15.75" thickBot="1">
      <c r="A323" s="25" t="s">
        <v>1</v>
      </c>
      <c r="B323" s="25"/>
      <c r="C323" s="25"/>
      <c r="D323" s="26">
        <v>5</v>
      </c>
      <c r="E323" s="26"/>
    </row>
    <row r="324" spans="1:13" ht="15" thickBot="1"/>
    <row r="325" spans="1:13" ht="15.75" thickBot="1">
      <c r="A325" s="25" t="s">
        <v>0</v>
      </c>
      <c r="B325" s="25"/>
      <c r="C325" s="25"/>
      <c r="D325" s="27" t="s">
        <v>139</v>
      </c>
      <c r="E325" s="28"/>
      <c r="G325" s="7">
        <v>62</v>
      </c>
      <c r="I325" s="7"/>
      <c r="K325" s="7">
        <v>57</v>
      </c>
      <c r="M325" s="7">
        <f>K325*D326</f>
        <v>11400</v>
      </c>
    </row>
    <row r="326" spans="1:13" ht="15.75" thickBot="1">
      <c r="A326" s="25" t="s">
        <v>1</v>
      </c>
      <c r="B326" s="25"/>
      <c r="C326" s="25"/>
      <c r="D326" s="26">
        <v>200</v>
      </c>
      <c r="E326" s="26"/>
    </row>
    <row r="327" spans="1:13" ht="15">
      <c r="G327" s="11">
        <v>183414</v>
      </c>
      <c r="M327" s="11">
        <f>SUM(M3:M326)</f>
        <v>182228.00000000003</v>
      </c>
    </row>
    <row r="329" spans="1:13" ht="15">
      <c r="K329" s="12" t="s">
        <v>144</v>
      </c>
      <c r="L329" s="13"/>
      <c r="M329" s="12">
        <v>182200</v>
      </c>
    </row>
  </sheetData>
  <mergeCells count="432">
    <mergeCell ref="A3:C3"/>
    <mergeCell ref="D3:E3"/>
    <mergeCell ref="A4:C4"/>
    <mergeCell ref="D4:E4"/>
    <mergeCell ref="A6:C6"/>
    <mergeCell ref="D6:E6"/>
    <mergeCell ref="A325:C325"/>
    <mergeCell ref="D325:E325"/>
    <mergeCell ref="A326:C326"/>
    <mergeCell ref="D326:E326"/>
    <mergeCell ref="A12:C12"/>
    <mergeCell ref="D12:E12"/>
    <mergeCell ref="A13:C13"/>
    <mergeCell ref="D13:E13"/>
    <mergeCell ref="A15:C15"/>
    <mergeCell ref="D15:E15"/>
    <mergeCell ref="A7:C7"/>
    <mergeCell ref="D7:E7"/>
    <mergeCell ref="A9:C9"/>
    <mergeCell ref="D9:E9"/>
    <mergeCell ref="A10:C10"/>
    <mergeCell ref="D10:E10"/>
    <mergeCell ref="A22:C22"/>
    <mergeCell ref="D22:E22"/>
    <mergeCell ref="A23:C23"/>
    <mergeCell ref="D23:E23"/>
    <mergeCell ref="A25:C25"/>
    <mergeCell ref="D25:E25"/>
    <mergeCell ref="A16:C16"/>
    <mergeCell ref="D16:E16"/>
    <mergeCell ref="A19:C19"/>
    <mergeCell ref="D19:E19"/>
    <mergeCell ref="A20:C20"/>
    <mergeCell ref="D20:E20"/>
    <mergeCell ref="A31:C31"/>
    <mergeCell ref="D31:E31"/>
    <mergeCell ref="A32:C32"/>
    <mergeCell ref="D32:E32"/>
    <mergeCell ref="A34:C34"/>
    <mergeCell ref="D34:E34"/>
    <mergeCell ref="A26:C26"/>
    <mergeCell ref="D26:E26"/>
    <mergeCell ref="A28:C28"/>
    <mergeCell ref="D28:E28"/>
    <mergeCell ref="A29:C29"/>
    <mergeCell ref="D29:E29"/>
    <mergeCell ref="A40:C40"/>
    <mergeCell ref="D40:E40"/>
    <mergeCell ref="A41:C41"/>
    <mergeCell ref="D41:E41"/>
    <mergeCell ref="A43:C43"/>
    <mergeCell ref="D43:E43"/>
    <mergeCell ref="A35:C35"/>
    <mergeCell ref="D35:E35"/>
    <mergeCell ref="A37:C37"/>
    <mergeCell ref="D37:E37"/>
    <mergeCell ref="A38:C38"/>
    <mergeCell ref="D38:E38"/>
    <mergeCell ref="A49:C49"/>
    <mergeCell ref="D49:E49"/>
    <mergeCell ref="A50:C50"/>
    <mergeCell ref="D50:E50"/>
    <mergeCell ref="A52:C52"/>
    <mergeCell ref="D52:E52"/>
    <mergeCell ref="A44:C44"/>
    <mergeCell ref="D44:E44"/>
    <mergeCell ref="A46:C46"/>
    <mergeCell ref="D46:E46"/>
    <mergeCell ref="A47:C47"/>
    <mergeCell ref="D47:E47"/>
    <mergeCell ref="A58:C58"/>
    <mergeCell ref="D58:E58"/>
    <mergeCell ref="A59:C59"/>
    <mergeCell ref="D59:E59"/>
    <mergeCell ref="A61:C61"/>
    <mergeCell ref="D61:E61"/>
    <mergeCell ref="A53:C53"/>
    <mergeCell ref="D53:E53"/>
    <mergeCell ref="A55:C55"/>
    <mergeCell ref="D55:E55"/>
    <mergeCell ref="A56:C56"/>
    <mergeCell ref="D56:E56"/>
    <mergeCell ref="A67:C67"/>
    <mergeCell ref="D67:E67"/>
    <mergeCell ref="A68:C68"/>
    <mergeCell ref="D68:E68"/>
    <mergeCell ref="A70:C70"/>
    <mergeCell ref="D70:E70"/>
    <mergeCell ref="A62:C62"/>
    <mergeCell ref="D62:E62"/>
    <mergeCell ref="A64:C64"/>
    <mergeCell ref="D64:E64"/>
    <mergeCell ref="A65:C65"/>
    <mergeCell ref="D65:E65"/>
    <mergeCell ref="A76:C76"/>
    <mergeCell ref="D76:E76"/>
    <mergeCell ref="A77:C77"/>
    <mergeCell ref="D77:E77"/>
    <mergeCell ref="A79:C79"/>
    <mergeCell ref="D79:E79"/>
    <mergeCell ref="A71:C71"/>
    <mergeCell ref="D71:E71"/>
    <mergeCell ref="A73:C73"/>
    <mergeCell ref="D73:E73"/>
    <mergeCell ref="A74:C74"/>
    <mergeCell ref="D74:E74"/>
    <mergeCell ref="A85:C85"/>
    <mergeCell ref="D85:E85"/>
    <mergeCell ref="A86:C86"/>
    <mergeCell ref="D86:E86"/>
    <mergeCell ref="A88:C88"/>
    <mergeCell ref="D88:E88"/>
    <mergeCell ref="A80:C80"/>
    <mergeCell ref="D80:E80"/>
    <mergeCell ref="A82:C82"/>
    <mergeCell ref="D82:E82"/>
    <mergeCell ref="A83:C83"/>
    <mergeCell ref="D83:E83"/>
    <mergeCell ref="A94:C94"/>
    <mergeCell ref="D94:E94"/>
    <mergeCell ref="A95:C95"/>
    <mergeCell ref="D95:E95"/>
    <mergeCell ref="A97:C97"/>
    <mergeCell ref="D97:E97"/>
    <mergeCell ref="A89:C89"/>
    <mergeCell ref="D89:E89"/>
    <mergeCell ref="A91:C91"/>
    <mergeCell ref="D91:E91"/>
    <mergeCell ref="A92:C92"/>
    <mergeCell ref="D92:E92"/>
    <mergeCell ref="A103:C103"/>
    <mergeCell ref="D103:E103"/>
    <mergeCell ref="A104:C104"/>
    <mergeCell ref="D104:E104"/>
    <mergeCell ref="A106:C106"/>
    <mergeCell ref="D106:E106"/>
    <mergeCell ref="A98:C98"/>
    <mergeCell ref="D98:E98"/>
    <mergeCell ref="A100:C100"/>
    <mergeCell ref="D100:E100"/>
    <mergeCell ref="A101:C101"/>
    <mergeCell ref="D101:E101"/>
    <mergeCell ref="A112:C112"/>
    <mergeCell ref="D112:E112"/>
    <mergeCell ref="A113:C113"/>
    <mergeCell ref="D113:E113"/>
    <mergeCell ref="A115:C115"/>
    <mergeCell ref="D115:E115"/>
    <mergeCell ref="A107:C107"/>
    <mergeCell ref="D107:E107"/>
    <mergeCell ref="A109:C109"/>
    <mergeCell ref="D109:E109"/>
    <mergeCell ref="A110:C110"/>
    <mergeCell ref="D110:E110"/>
    <mergeCell ref="A121:C121"/>
    <mergeCell ref="D121:E121"/>
    <mergeCell ref="A122:C122"/>
    <mergeCell ref="D122:E122"/>
    <mergeCell ref="A124:C124"/>
    <mergeCell ref="D124:E124"/>
    <mergeCell ref="A116:C116"/>
    <mergeCell ref="D116:E116"/>
    <mergeCell ref="A118:C118"/>
    <mergeCell ref="D118:E118"/>
    <mergeCell ref="A119:C119"/>
    <mergeCell ref="D119:E119"/>
    <mergeCell ref="A130:C130"/>
    <mergeCell ref="D130:E130"/>
    <mergeCell ref="A131:C131"/>
    <mergeCell ref="D131:E131"/>
    <mergeCell ref="A133:C133"/>
    <mergeCell ref="D133:E133"/>
    <mergeCell ref="A125:C125"/>
    <mergeCell ref="D125:E125"/>
    <mergeCell ref="A127:C127"/>
    <mergeCell ref="D127:E127"/>
    <mergeCell ref="A128:C128"/>
    <mergeCell ref="D128:E128"/>
    <mergeCell ref="A139:C139"/>
    <mergeCell ref="D139:E139"/>
    <mergeCell ref="A140:C140"/>
    <mergeCell ref="D140:E140"/>
    <mergeCell ref="A142:C142"/>
    <mergeCell ref="D142:E142"/>
    <mergeCell ref="A134:C134"/>
    <mergeCell ref="D134:E134"/>
    <mergeCell ref="A136:C136"/>
    <mergeCell ref="D136:E136"/>
    <mergeCell ref="A137:C137"/>
    <mergeCell ref="D137:E137"/>
    <mergeCell ref="A148:C148"/>
    <mergeCell ref="D148:E148"/>
    <mergeCell ref="A149:C149"/>
    <mergeCell ref="D149:E149"/>
    <mergeCell ref="A151:C151"/>
    <mergeCell ref="D151:E151"/>
    <mergeCell ref="A143:C143"/>
    <mergeCell ref="D143:E143"/>
    <mergeCell ref="A145:C145"/>
    <mergeCell ref="D145:E145"/>
    <mergeCell ref="A146:C146"/>
    <mergeCell ref="D146:E146"/>
    <mergeCell ref="A157:C157"/>
    <mergeCell ref="D157:E157"/>
    <mergeCell ref="A158:C158"/>
    <mergeCell ref="D158:E158"/>
    <mergeCell ref="A160:C160"/>
    <mergeCell ref="D160:E160"/>
    <mergeCell ref="A152:C152"/>
    <mergeCell ref="D152:E152"/>
    <mergeCell ref="A154:C154"/>
    <mergeCell ref="D154:E154"/>
    <mergeCell ref="A155:C155"/>
    <mergeCell ref="D155:E155"/>
    <mergeCell ref="A166:C166"/>
    <mergeCell ref="D166:E166"/>
    <mergeCell ref="A167:C167"/>
    <mergeCell ref="D167:E167"/>
    <mergeCell ref="A169:C169"/>
    <mergeCell ref="D169:E169"/>
    <mergeCell ref="A161:C161"/>
    <mergeCell ref="D161:E161"/>
    <mergeCell ref="A163:C163"/>
    <mergeCell ref="D163:E163"/>
    <mergeCell ref="A164:C164"/>
    <mergeCell ref="D164:E164"/>
    <mergeCell ref="A175:C175"/>
    <mergeCell ref="D175:E175"/>
    <mergeCell ref="A176:C176"/>
    <mergeCell ref="D176:E176"/>
    <mergeCell ref="A178:C178"/>
    <mergeCell ref="D178:E178"/>
    <mergeCell ref="A170:C170"/>
    <mergeCell ref="D170:E170"/>
    <mergeCell ref="A172:C172"/>
    <mergeCell ref="D172:E172"/>
    <mergeCell ref="A173:C173"/>
    <mergeCell ref="D173:E173"/>
    <mergeCell ref="A184:C184"/>
    <mergeCell ref="D184:E184"/>
    <mergeCell ref="A185:C185"/>
    <mergeCell ref="D185:E185"/>
    <mergeCell ref="A187:C187"/>
    <mergeCell ref="D187:E187"/>
    <mergeCell ref="A179:C179"/>
    <mergeCell ref="D179:E179"/>
    <mergeCell ref="A181:C181"/>
    <mergeCell ref="D181:E181"/>
    <mergeCell ref="A182:C182"/>
    <mergeCell ref="D182:E182"/>
    <mergeCell ref="A193:C193"/>
    <mergeCell ref="D193:E193"/>
    <mergeCell ref="A194:C194"/>
    <mergeCell ref="D194:E194"/>
    <mergeCell ref="A196:C196"/>
    <mergeCell ref="D196:E196"/>
    <mergeCell ref="A188:C188"/>
    <mergeCell ref="D188:E188"/>
    <mergeCell ref="A190:C190"/>
    <mergeCell ref="D190:E190"/>
    <mergeCell ref="A191:C191"/>
    <mergeCell ref="D191:E191"/>
    <mergeCell ref="A202:C202"/>
    <mergeCell ref="D202:E202"/>
    <mergeCell ref="A203:C203"/>
    <mergeCell ref="D203:E203"/>
    <mergeCell ref="A205:C205"/>
    <mergeCell ref="D205:E205"/>
    <mergeCell ref="A197:C197"/>
    <mergeCell ref="D197:E197"/>
    <mergeCell ref="A199:C199"/>
    <mergeCell ref="D199:E199"/>
    <mergeCell ref="A200:C200"/>
    <mergeCell ref="D200:E200"/>
    <mergeCell ref="A211:C211"/>
    <mergeCell ref="D211:E211"/>
    <mergeCell ref="A212:C212"/>
    <mergeCell ref="D212:E212"/>
    <mergeCell ref="A214:C214"/>
    <mergeCell ref="D214:E214"/>
    <mergeCell ref="A206:C206"/>
    <mergeCell ref="D206:E206"/>
    <mergeCell ref="A208:C208"/>
    <mergeCell ref="D208:E208"/>
    <mergeCell ref="A209:C209"/>
    <mergeCell ref="D209:E209"/>
    <mergeCell ref="A220:C220"/>
    <mergeCell ref="D220:E220"/>
    <mergeCell ref="A221:C221"/>
    <mergeCell ref="D221:E221"/>
    <mergeCell ref="A223:C223"/>
    <mergeCell ref="D223:E223"/>
    <mergeCell ref="A215:C215"/>
    <mergeCell ref="D215:E215"/>
    <mergeCell ref="A217:C217"/>
    <mergeCell ref="D217:E217"/>
    <mergeCell ref="A218:C218"/>
    <mergeCell ref="D218:E218"/>
    <mergeCell ref="A229:C229"/>
    <mergeCell ref="D229:E229"/>
    <mergeCell ref="A230:C230"/>
    <mergeCell ref="D230:E230"/>
    <mergeCell ref="A232:C232"/>
    <mergeCell ref="D232:E232"/>
    <mergeCell ref="A224:C224"/>
    <mergeCell ref="D224:E224"/>
    <mergeCell ref="A226:C226"/>
    <mergeCell ref="D226:E226"/>
    <mergeCell ref="A227:C227"/>
    <mergeCell ref="D227:E227"/>
    <mergeCell ref="A238:C238"/>
    <mergeCell ref="D238:E238"/>
    <mergeCell ref="A239:C239"/>
    <mergeCell ref="D239:E239"/>
    <mergeCell ref="A241:C241"/>
    <mergeCell ref="D241:E241"/>
    <mergeCell ref="A233:C233"/>
    <mergeCell ref="D233:E233"/>
    <mergeCell ref="A235:C235"/>
    <mergeCell ref="D235:E235"/>
    <mergeCell ref="A236:C236"/>
    <mergeCell ref="D236:E236"/>
    <mergeCell ref="A247:C247"/>
    <mergeCell ref="D247:E247"/>
    <mergeCell ref="A248:C248"/>
    <mergeCell ref="D248:E248"/>
    <mergeCell ref="A250:C250"/>
    <mergeCell ref="D250:E250"/>
    <mergeCell ref="A242:C242"/>
    <mergeCell ref="D242:E242"/>
    <mergeCell ref="A244:C244"/>
    <mergeCell ref="D244:E244"/>
    <mergeCell ref="A245:C245"/>
    <mergeCell ref="D245:E245"/>
    <mergeCell ref="A256:C256"/>
    <mergeCell ref="D256:E256"/>
    <mergeCell ref="A257:C257"/>
    <mergeCell ref="D257:E257"/>
    <mergeCell ref="A259:C259"/>
    <mergeCell ref="D259:E259"/>
    <mergeCell ref="A251:C251"/>
    <mergeCell ref="D251:E251"/>
    <mergeCell ref="A253:C253"/>
    <mergeCell ref="D253:E253"/>
    <mergeCell ref="A254:C254"/>
    <mergeCell ref="D254:E254"/>
    <mergeCell ref="A265:C265"/>
    <mergeCell ref="D265:E265"/>
    <mergeCell ref="A266:C266"/>
    <mergeCell ref="D266:E266"/>
    <mergeCell ref="A268:C268"/>
    <mergeCell ref="D268:E268"/>
    <mergeCell ref="A260:C260"/>
    <mergeCell ref="D260:E260"/>
    <mergeCell ref="A262:C262"/>
    <mergeCell ref="D262:E262"/>
    <mergeCell ref="A263:C263"/>
    <mergeCell ref="D263:E263"/>
    <mergeCell ref="A274:C274"/>
    <mergeCell ref="D274:E274"/>
    <mergeCell ref="A275:C275"/>
    <mergeCell ref="D275:E275"/>
    <mergeCell ref="A277:C277"/>
    <mergeCell ref="D277:E277"/>
    <mergeCell ref="A269:C269"/>
    <mergeCell ref="D269:E269"/>
    <mergeCell ref="A271:C271"/>
    <mergeCell ref="D271:E271"/>
    <mergeCell ref="A272:C272"/>
    <mergeCell ref="D272:E272"/>
    <mergeCell ref="A283:C283"/>
    <mergeCell ref="D283:E283"/>
    <mergeCell ref="A284:C284"/>
    <mergeCell ref="D284:E284"/>
    <mergeCell ref="A286:C286"/>
    <mergeCell ref="D286:E286"/>
    <mergeCell ref="A278:C278"/>
    <mergeCell ref="D278:E278"/>
    <mergeCell ref="A280:C280"/>
    <mergeCell ref="D280:E280"/>
    <mergeCell ref="A281:C281"/>
    <mergeCell ref="D281:E281"/>
    <mergeCell ref="A292:C292"/>
    <mergeCell ref="D292:E292"/>
    <mergeCell ref="A293:C293"/>
    <mergeCell ref="D293:E293"/>
    <mergeCell ref="A295:C295"/>
    <mergeCell ref="D295:E295"/>
    <mergeCell ref="A287:C287"/>
    <mergeCell ref="D287:E287"/>
    <mergeCell ref="A289:C289"/>
    <mergeCell ref="D289:E289"/>
    <mergeCell ref="A290:C290"/>
    <mergeCell ref="D290:E290"/>
    <mergeCell ref="A301:C301"/>
    <mergeCell ref="D301:E301"/>
    <mergeCell ref="A302:C302"/>
    <mergeCell ref="D302:E302"/>
    <mergeCell ref="A304:C304"/>
    <mergeCell ref="D304:E304"/>
    <mergeCell ref="A296:C296"/>
    <mergeCell ref="D296:E296"/>
    <mergeCell ref="A298:C298"/>
    <mergeCell ref="D298:E298"/>
    <mergeCell ref="A299:C299"/>
    <mergeCell ref="D299:E299"/>
    <mergeCell ref="A310:C310"/>
    <mergeCell ref="D310:E310"/>
    <mergeCell ref="A311:C311"/>
    <mergeCell ref="D311:E311"/>
    <mergeCell ref="A313:C313"/>
    <mergeCell ref="D313:E313"/>
    <mergeCell ref="A305:C305"/>
    <mergeCell ref="D305:E305"/>
    <mergeCell ref="A307:C307"/>
    <mergeCell ref="D307:E307"/>
    <mergeCell ref="A308:C308"/>
    <mergeCell ref="D308:E308"/>
    <mergeCell ref="A323:C323"/>
    <mergeCell ref="D323:E323"/>
    <mergeCell ref="A319:C319"/>
    <mergeCell ref="D319:E319"/>
    <mergeCell ref="A320:C320"/>
    <mergeCell ref="D320:E320"/>
    <mergeCell ref="A322:C322"/>
    <mergeCell ref="D322:E322"/>
    <mergeCell ref="A314:C314"/>
    <mergeCell ref="D314:E314"/>
    <mergeCell ref="A316:C316"/>
    <mergeCell ref="D316:E316"/>
    <mergeCell ref="A317:C317"/>
    <mergeCell ref="D317:E317"/>
  </mergeCells>
  <pageMargins left="0.19685039370078741" right="0.19685039370078741" top="0.2" bottom="0.1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8"/>
  <sheetViews>
    <sheetView tabSelected="1" workbookViewId="0">
      <selection sqref="A1:E1"/>
    </sheetView>
  </sheetViews>
  <sheetFormatPr defaultRowHeight="15"/>
  <cols>
    <col min="1" max="3" width="9.140625" style="14"/>
    <col min="4" max="4" width="21" style="15" customWidth="1"/>
    <col min="5" max="5" width="19.7109375" style="15" customWidth="1"/>
    <col min="6" max="6" width="5.140625" style="14" customWidth="1"/>
    <col min="7" max="7" width="3.5703125" style="14" customWidth="1"/>
    <col min="8" max="8" width="0.5703125" style="14" hidden="1" customWidth="1"/>
    <col min="9" max="9" width="2.7109375" style="14" customWidth="1"/>
    <col min="10" max="16384" width="9.140625" style="14"/>
  </cols>
  <sheetData>
    <row r="1" spans="1:13" ht="43.5" customHeight="1">
      <c r="A1" s="40" t="s">
        <v>182</v>
      </c>
      <c r="B1" s="40"/>
      <c r="C1" s="40"/>
      <c r="D1" s="40"/>
      <c r="E1" s="40"/>
    </row>
    <row r="2" spans="1:13">
      <c r="A2" s="40" t="s">
        <v>180</v>
      </c>
      <c r="B2" s="40"/>
      <c r="C2" s="40"/>
      <c r="D2" s="40"/>
      <c r="E2" s="40"/>
    </row>
    <row r="3" spans="1:13" ht="78.75" customHeight="1" thickBot="1">
      <c r="A3" s="39" t="s">
        <v>181</v>
      </c>
      <c r="B3" s="39"/>
      <c r="C3" s="39"/>
      <c r="D3" s="39"/>
      <c r="E3" s="39"/>
    </row>
    <row r="4" spans="1:13" ht="30" customHeight="1" thickBot="1">
      <c r="A4" s="31" t="s">
        <v>0</v>
      </c>
      <c r="B4" s="31"/>
      <c r="C4" s="31"/>
      <c r="D4" s="32" t="s">
        <v>55</v>
      </c>
      <c r="E4" s="33"/>
      <c r="F4" s="16"/>
      <c r="G4" s="16"/>
      <c r="H4" s="17">
        <v>94.4</v>
      </c>
      <c r="I4" s="16"/>
    </row>
    <row r="5" spans="1:13" ht="15.75" thickBot="1">
      <c r="A5" s="31" t="s">
        <v>1</v>
      </c>
      <c r="B5" s="31"/>
      <c r="C5" s="31"/>
      <c r="D5" s="38">
        <v>5</v>
      </c>
      <c r="E5" s="38"/>
      <c r="F5" s="16"/>
      <c r="G5" s="16"/>
      <c r="H5" s="18"/>
      <c r="I5" s="16"/>
    </row>
    <row r="6" spans="1:13" ht="15.75" thickBot="1"/>
    <row r="7" spans="1:13" ht="15.75" thickBot="1">
      <c r="A7" s="31" t="s">
        <v>0</v>
      </c>
      <c r="B7" s="31"/>
      <c r="C7" s="31"/>
      <c r="D7" s="32" t="s">
        <v>56</v>
      </c>
      <c r="E7" s="33"/>
      <c r="F7" s="16"/>
      <c r="G7" s="16"/>
      <c r="H7" s="17">
        <v>161.4</v>
      </c>
      <c r="I7" s="16"/>
      <c r="M7" s="24" t="s">
        <v>179</v>
      </c>
    </row>
    <row r="8" spans="1:13" ht="15.75" thickBot="1">
      <c r="A8" s="31" t="s">
        <v>1</v>
      </c>
      <c r="B8" s="31"/>
      <c r="C8" s="31"/>
      <c r="D8" s="38">
        <v>18</v>
      </c>
      <c r="E8" s="38"/>
      <c r="F8" s="16"/>
      <c r="G8" s="16"/>
      <c r="H8" s="18"/>
      <c r="I8" s="16"/>
      <c r="M8" s="24"/>
    </row>
    <row r="9" spans="1:13" ht="15.75" thickBot="1"/>
    <row r="10" spans="1:13" ht="29.25" customHeight="1" thickBot="1">
      <c r="A10" s="31" t="s">
        <v>0</v>
      </c>
      <c r="B10" s="31"/>
      <c r="C10" s="31"/>
      <c r="D10" s="32" t="s">
        <v>58</v>
      </c>
      <c r="E10" s="33"/>
      <c r="F10" s="16"/>
      <c r="G10" s="16"/>
      <c r="H10" s="17">
        <v>34.1</v>
      </c>
      <c r="I10" s="16"/>
    </row>
    <row r="11" spans="1:13" ht="15.75" thickBot="1">
      <c r="A11" s="31" t="s">
        <v>1</v>
      </c>
      <c r="B11" s="31"/>
      <c r="C11" s="31"/>
      <c r="D11" s="38">
        <v>330</v>
      </c>
      <c r="E11" s="38"/>
      <c r="F11" s="16"/>
      <c r="G11" s="16"/>
      <c r="H11" s="18"/>
      <c r="I11" s="16"/>
    </row>
    <row r="12" spans="1:13" ht="15.75" thickBot="1"/>
    <row r="13" spans="1:13" ht="39" customHeight="1" thickBot="1">
      <c r="A13" s="31" t="s">
        <v>0</v>
      </c>
      <c r="B13" s="31"/>
      <c r="C13" s="31"/>
      <c r="D13" s="32" t="s">
        <v>145</v>
      </c>
      <c r="E13" s="33"/>
      <c r="F13" s="16"/>
      <c r="G13" s="16"/>
      <c r="H13" s="17">
        <v>29.8</v>
      </c>
      <c r="I13" s="16"/>
    </row>
    <row r="14" spans="1:13" ht="15.75" thickBot="1">
      <c r="A14" s="31" t="s">
        <v>1</v>
      </c>
      <c r="B14" s="31"/>
      <c r="C14" s="31"/>
      <c r="D14" s="38">
        <v>192</v>
      </c>
      <c r="E14" s="38"/>
      <c r="F14" s="16"/>
      <c r="G14" s="16"/>
      <c r="H14" s="18"/>
      <c r="I14" s="16"/>
    </row>
    <row r="15" spans="1:13" ht="15.75" thickBot="1"/>
    <row r="16" spans="1:13" ht="30.75" customHeight="1" thickBot="1">
      <c r="A16" s="31" t="s">
        <v>0</v>
      </c>
      <c r="B16" s="31"/>
      <c r="C16" s="31"/>
      <c r="D16" s="32" t="s">
        <v>61</v>
      </c>
      <c r="E16" s="33"/>
      <c r="F16" s="16"/>
      <c r="G16" s="16"/>
      <c r="H16" s="17">
        <v>4.21</v>
      </c>
      <c r="I16" s="16"/>
    </row>
    <row r="17" spans="1:9" ht="15.75" thickBot="1">
      <c r="A17" s="31" t="s">
        <v>1</v>
      </c>
      <c r="B17" s="31"/>
      <c r="C17" s="31"/>
      <c r="D17" s="38">
        <v>300</v>
      </c>
      <c r="E17" s="38"/>
      <c r="F17" s="16"/>
      <c r="G17" s="16"/>
      <c r="H17" s="18"/>
      <c r="I17" s="16"/>
    </row>
    <row r="18" spans="1:9" ht="15.75" thickBot="1"/>
    <row r="19" spans="1:9" ht="29.25" customHeight="1" thickBot="1">
      <c r="A19" s="31" t="s">
        <v>0</v>
      </c>
      <c r="B19" s="31"/>
      <c r="C19" s="31"/>
      <c r="D19" s="32" t="s">
        <v>62</v>
      </c>
      <c r="E19" s="33"/>
      <c r="F19" s="16"/>
      <c r="G19" s="16"/>
      <c r="H19" s="17">
        <v>27.6</v>
      </c>
      <c r="I19" s="16"/>
    </row>
    <row r="20" spans="1:9" ht="15.75" thickBot="1">
      <c r="A20" s="31" t="s">
        <v>1</v>
      </c>
      <c r="B20" s="31"/>
      <c r="C20" s="31"/>
      <c r="D20" s="38">
        <v>330</v>
      </c>
      <c r="E20" s="38"/>
      <c r="F20" s="16"/>
      <c r="G20" s="16"/>
      <c r="H20" s="18"/>
      <c r="I20" s="16"/>
    </row>
    <row r="21" spans="1:9" ht="15.75" thickBot="1"/>
    <row r="22" spans="1:9" ht="43.5" customHeight="1" thickBot="1">
      <c r="A22" s="31" t="s">
        <v>0</v>
      </c>
      <c r="B22" s="31"/>
      <c r="C22" s="31"/>
      <c r="D22" s="32" t="s">
        <v>59</v>
      </c>
      <c r="E22" s="33"/>
      <c r="F22" s="16"/>
      <c r="G22" s="16"/>
      <c r="H22" s="17">
        <v>260.89999999999998</v>
      </c>
      <c r="I22" s="16"/>
    </row>
    <row r="23" spans="1:9" ht="15.75" thickBot="1">
      <c r="A23" s="31" t="s">
        <v>1</v>
      </c>
      <c r="B23" s="31"/>
      <c r="C23" s="31"/>
      <c r="D23" s="38">
        <v>2</v>
      </c>
      <c r="E23" s="38"/>
      <c r="F23" s="16"/>
      <c r="G23" s="16"/>
      <c r="H23" s="18"/>
      <c r="I23" s="16"/>
    </row>
    <row r="24" spans="1:9" ht="15.75" thickBot="1"/>
    <row r="25" spans="1:9" ht="15.75" thickBot="1">
      <c r="A25" s="31" t="s">
        <v>0</v>
      </c>
      <c r="B25" s="31"/>
      <c r="C25" s="31"/>
      <c r="D25" s="32" t="s">
        <v>57</v>
      </c>
      <c r="E25" s="33"/>
      <c r="F25" s="16"/>
      <c r="G25" s="16"/>
      <c r="H25" s="17">
        <v>30</v>
      </c>
      <c r="I25" s="16"/>
    </row>
    <row r="26" spans="1:9" ht="15.75" thickBot="1">
      <c r="A26" s="31" t="s">
        <v>1</v>
      </c>
      <c r="B26" s="31"/>
      <c r="C26" s="31"/>
      <c r="D26" s="38">
        <v>5</v>
      </c>
      <c r="E26" s="38"/>
      <c r="F26" s="16"/>
      <c r="G26" s="16"/>
      <c r="H26" s="18"/>
      <c r="I26" s="16"/>
    </row>
    <row r="27" spans="1:9" ht="15.75" thickBot="1"/>
    <row r="28" spans="1:9" ht="36.75" customHeight="1" thickBot="1">
      <c r="A28" s="31" t="s">
        <v>0</v>
      </c>
      <c r="B28" s="31"/>
      <c r="C28" s="31"/>
      <c r="D28" s="32" t="s">
        <v>146</v>
      </c>
      <c r="E28" s="33"/>
      <c r="F28" s="16"/>
      <c r="G28" s="16"/>
      <c r="H28" s="17">
        <v>15.22</v>
      </c>
      <c r="I28" s="16"/>
    </row>
    <row r="29" spans="1:9" ht="15.75" thickBot="1">
      <c r="A29" s="31" t="s">
        <v>1</v>
      </c>
      <c r="B29" s="31"/>
      <c r="C29" s="31"/>
      <c r="D29" s="38">
        <v>5</v>
      </c>
      <c r="E29" s="38"/>
      <c r="F29" s="16"/>
      <c r="G29" s="16"/>
      <c r="H29" s="18"/>
      <c r="I29" s="16"/>
    </row>
    <row r="30" spans="1:9" ht="15.75" thickBot="1"/>
    <row r="31" spans="1:9" ht="33" customHeight="1" thickBot="1">
      <c r="A31" s="31" t="s">
        <v>0</v>
      </c>
      <c r="B31" s="31"/>
      <c r="C31" s="31"/>
      <c r="D31" s="32" t="s">
        <v>147</v>
      </c>
      <c r="E31" s="33"/>
      <c r="F31" s="16"/>
      <c r="G31" s="16"/>
      <c r="H31" s="17">
        <v>15.22</v>
      </c>
      <c r="I31" s="16"/>
    </row>
    <row r="32" spans="1:9" ht="15.75" thickBot="1">
      <c r="A32" s="31" t="s">
        <v>1</v>
      </c>
      <c r="B32" s="31"/>
      <c r="C32" s="31"/>
      <c r="D32" s="38">
        <v>5</v>
      </c>
      <c r="E32" s="38"/>
      <c r="F32" s="16"/>
      <c r="G32" s="16"/>
      <c r="H32" s="18"/>
      <c r="I32" s="16"/>
    </row>
    <row r="33" spans="1:9" ht="15.75" thickBot="1"/>
    <row r="34" spans="1:9" ht="15.75" thickBot="1">
      <c r="A34" s="35" t="s">
        <v>0</v>
      </c>
      <c r="B34" s="35"/>
      <c r="C34" s="35"/>
      <c r="D34" s="37" t="s">
        <v>32</v>
      </c>
      <c r="E34" s="37"/>
      <c r="F34" s="19"/>
      <c r="G34" s="16"/>
      <c r="H34" s="17">
        <v>382.2</v>
      </c>
      <c r="I34" s="16"/>
    </row>
    <row r="35" spans="1:9" ht="15.75" thickBot="1">
      <c r="A35" s="35" t="s">
        <v>1</v>
      </c>
      <c r="B35" s="35"/>
      <c r="C35" s="35"/>
      <c r="D35" s="37">
        <v>13</v>
      </c>
      <c r="E35" s="37"/>
      <c r="F35" s="16"/>
      <c r="G35" s="16"/>
      <c r="H35" s="18"/>
      <c r="I35" s="16"/>
    </row>
    <row r="36" spans="1:9" ht="15.75" thickBot="1"/>
    <row r="37" spans="1:9" ht="15.75" thickBot="1">
      <c r="A37" s="35" t="s">
        <v>0</v>
      </c>
      <c r="B37" s="35"/>
      <c r="C37" s="35"/>
      <c r="D37" s="37" t="s">
        <v>34</v>
      </c>
      <c r="E37" s="37"/>
      <c r="F37" s="16"/>
      <c r="G37" s="16"/>
      <c r="H37" s="17">
        <v>192.9</v>
      </c>
      <c r="I37" s="16"/>
    </row>
    <row r="38" spans="1:9" ht="15.75" thickBot="1">
      <c r="A38" s="35" t="s">
        <v>1</v>
      </c>
      <c r="B38" s="35"/>
      <c r="C38" s="35"/>
      <c r="D38" s="37">
        <v>10</v>
      </c>
      <c r="E38" s="37"/>
      <c r="F38" s="16"/>
      <c r="G38" s="16"/>
      <c r="H38" s="18"/>
      <c r="I38" s="16"/>
    </row>
    <row r="39" spans="1:9" ht="15.75" thickBot="1"/>
    <row r="40" spans="1:9" ht="15.75" thickBot="1">
      <c r="A40" s="35" t="s">
        <v>0</v>
      </c>
      <c r="B40" s="35"/>
      <c r="C40" s="35"/>
      <c r="D40" s="37" t="s">
        <v>35</v>
      </c>
      <c r="E40" s="37"/>
      <c r="F40" s="16"/>
      <c r="G40" s="16"/>
      <c r="H40" s="17">
        <v>276.10000000000002</v>
      </c>
      <c r="I40" s="16"/>
    </row>
    <row r="41" spans="1:9" ht="15.75" thickBot="1">
      <c r="A41" s="35" t="s">
        <v>1</v>
      </c>
      <c r="B41" s="35"/>
      <c r="C41" s="35"/>
      <c r="D41" s="37">
        <v>23</v>
      </c>
      <c r="E41" s="37"/>
      <c r="F41" s="16"/>
      <c r="G41" s="16"/>
      <c r="H41" s="18"/>
      <c r="I41" s="16"/>
    </row>
    <row r="42" spans="1:9" ht="15.75" thickBot="1"/>
    <row r="43" spans="1:9" ht="15.75" thickBot="1">
      <c r="A43" s="35" t="s">
        <v>0</v>
      </c>
      <c r="B43" s="35"/>
      <c r="C43" s="35"/>
      <c r="D43" s="37" t="s">
        <v>38</v>
      </c>
      <c r="E43" s="37"/>
      <c r="F43" s="16"/>
      <c r="G43" s="16"/>
      <c r="H43" s="17">
        <v>149.9</v>
      </c>
      <c r="I43" s="16"/>
    </row>
    <row r="44" spans="1:9" ht="15.75" thickBot="1">
      <c r="A44" s="35" t="s">
        <v>1</v>
      </c>
      <c r="B44" s="35"/>
      <c r="C44" s="35"/>
      <c r="D44" s="37">
        <v>47</v>
      </c>
      <c r="E44" s="37"/>
      <c r="F44" s="16"/>
      <c r="G44" s="16"/>
      <c r="H44" s="18"/>
      <c r="I44" s="16"/>
    </row>
    <row r="45" spans="1:9" ht="15.75" thickBot="1"/>
    <row r="46" spans="1:9" ht="15.75" thickBot="1">
      <c r="A46" s="35" t="s">
        <v>0</v>
      </c>
      <c r="B46" s="35"/>
      <c r="C46" s="35"/>
      <c r="D46" s="36" t="s">
        <v>36</v>
      </c>
      <c r="E46" s="36"/>
      <c r="F46" s="16"/>
      <c r="G46" s="16"/>
      <c r="H46" s="17">
        <v>193.3</v>
      </c>
      <c r="I46" s="16"/>
    </row>
    <row r="47" spans="1:9" ht="15.75" thickBot="1">
      <c r="A47" s="35" t="s">
        <v>1</v>
      </c>
      <c r="B47" s="35"/>
      <c r="C47" s="35"/>
      <c r="D47" s="36">
        <v>6</v>
      </c>
      <c r="E47" s="36"/>
      <c r="F47" s="16"/>
      <c r="G47" s="16"/>
      <c r="H47" s="18"/>
      <c r="I47" s="16"/>
    </row>
    <row r="48" spans="1:9" ht="15.75" thickBot="1"/>
    <row r="49" spans="1:10" ht="33.75" customHeight="1" thickBot="1">
      <c r="A49" s="31" t="s">
        <v>0</v>
      </c>
      <c r="B49" s="31"/>
      <c r="C49" s="31"/>
      <c r="D49" s="32" t="s">
        <v>148</v>
      </c>
      <c r="E49" s="33"/>
      <c r="F49" s="16"/>
      <c r="G49" s="16"/>
      <c r="H49" s="17">
        <v>197.4</v>
      </c>
      <c r="I49" s="16"/>
      <c r="J49" s="23"/>
    </row>
    <row r="50" spans="1:10" ht="15.75" thickBot="1">
      <c r="A50" s="31" t="s">
        <v>1</v>
      </c>
      <c r="B50" s="31"/>
      <c r="C50" s="31"/>
      <c r="D50" s="38">
        <v>8</v>
      </c>
      <c r="E50" s="38"/>
      <c r="F50" s="16"/>
      <c r="G50" s="16"/>
      <c r="H50" s="18"/>
      <c r="I50" s="16"/>
    </row>
    <row r="51" spans="1:10" ht="15.75" thickBot="1">
      <c r="A51" s="16"/>
      <c r="B51" s="16"/>
      <c r="C51" s="16"/>
      <c r="D51" s="20"/>
      <c r="E51" s="20"/>
      <c r="F51" s="16"/>
      <c r="G51" s="16"/>
      <c r="H51" s="18"/>
      <c r="I51" s="16"/>
    </row>
    <row r="52" spans="1:10" ht="31.5" customHeight="1" thickBot="1">
      <c r="A52" s="31" t="s">
        <v>0</v>
      </c>
      <c r="B52" s="31"/>
      <c r="C52" s="31"/>
      <c r="D52" s="32" t="s">
        <v>149</v>
      </c>
      <c r="E52" s="33"/>
      <c r="F52" s="16"/>
      <c r="G52" s="16"/>
      <c r="H52" s="17">
        <v>229.4</v>
      </c>
      <c r="I52" s="16"/>
    </row>
    <row r="53" spans="1:10" ht="15.75" thickBot="1">
      <c r="A53" s="31" t="s">
        <v>1</v>
      </c>
      <c r="B53" s="31"/>
      <c r="C53" s="31"/>
      <c r="D53" s="38">
        <v>8</v>
      </c>
      <c r="E53" s="38"/>
      <c r="F53" s="16"/>
      <c r="G53" s="16"/>
      <c r="H53" s="18"/>
      <c r="I53" s="16"/>
    </row>
    <row r="54" spans="1:10" ht="15.75" thickBot="1"/>
    <row r="55" spans="1:10" ht="31.5" customHeight="1" thickBot="1">
      <c r="A55" s="31" t="s">
        <v>0</v>
      </c>
      <c r="B55" s="31"/>
      <c r="C55" s="31"/>
      <c r="D55" s="32" t="s">
        <v>150</v>
      </c>
      <c r="E55" s="33"/>
      <c r="F55" s="16"/>
      <c r="G55" s="16"/>
      <c r="H55" s="17">
        <v>20</v>
      </c>
      <c r="I55" s="16"/>
    </row>
    <row r="56" spans="1:10" ht="15.75" thickBot="1">
      <c r="A56" s="31" t="s">
        <v>1</v>
      </c>
      <c r="B56" s="31"/>
      <c r="C56" s="31"/>
      <c r="D56" s="38">
        <v>400</v>
      </c>
      <c r="E56" s="38"/>
      <c r="F56" s="16"/>
      <c r="G56" s="16"/>
      <c r="H56" s="18"/>
      <c r="I56" s="16"/>
    </row>
    <row r="57" spans="1:10" ht="15.75" thickBot="1"/>
    <row r="58" spans="1:10" ht="15.75" thickBot="1">
      <c r="A58" s="35" t="s">
        <v>0</v>
      </c>
      <c r="B58" s="35"/>
      <c r="C58" s="35"/>
      <c r="D58" s="37" t="s">
        <v>45</v>
      </c>
      <c r="E58" s="37"/>
      <c r="F58" s="16"/>
      <c r="G58" s="16"/>
      <c r="H58" s="17">
        <v>304.3</v>
      </c>
      <c r="I58" s="16"/>
    </row>
    <row r="59" spans="1:10" ht="15.75" thickBot="1">
      <c r="A59" s="35" t="s">
        <v>1</v>
      </c>
      <c r="B59" s="35"/>
      <c r="C59" s="35"/>
      <c r="D59" s="37">
        <v>12</v>
      </c>
      <c r="E59" s="37"/>
      <c r="F59" s="16"/>
      <c r="G59" s="16"/>
      <c r="H59" s="18"/>
      <c r="I59" s="16"/>
    </row>
    <row r="61" spans="1:10" ht="15.75" thickBot="1"/>
    <row r="62" spans="1:10" ht="33" customHeight="1" thickBot="1">
      <c r="A62" s="35" t="s">
        <v>0</v>
      </c>
      <c r="B62" s="35"/>
      <c r="C62" s="35"/>
      <c r="D62" s="37" t="s">
        <v>151</v>
      </c>
      <c r="E62" s="37"/>
      <c r="F62" s="16"/>
      <c r="G62" s="16"/>
      <c r="H62" s="17">
        <v>103.5</v>
      </c>
      <c r="I62" s="16"/>
    </row>
    <row r="63" spans="1:10" ht="15.75" thickBot="1">
      <c r="A63" s="35" t="s">
        <v>1</v>
      </c>
      <c r="B63" s="35"/>
      <c r="C63" s="35"/>
      <c r="D63" s="37">
        <v>45</v>
      </c>
      <c r="E63" s="37"/>
      <c r="F63" s="16"/>
      <c r="G63" s="16"/>
      <c r="H63" s="18"/>
      <c r="I63" s="16"/>
    </row>
    <row r="64" spans="1:10" ht="15.75" thickBot="1">
      <c r="A64" s="16"/>
      <c r="B64" s="16"/>
      <c r="C64" s="16"/>
      <c r="D64" s="20"/>
      <c r="E64" s="20"/>
      <c r="F64" s="16"/>
      <c r="G64" s="16"/>
      <c r="H64" s="18"/>
      <c r="I64" s="16"/>
    </row>
    <row r="65" spans="1:9" ht="15.75" thickBot="1">
      <c r="A65" s="35" t="s">
        <v>0</v>
      </c>
      <c r="B65" s="35"/>
      <c r="C65" s="35"/>
      <c r="D65" s="37" t="s">
        <v>40</v>
      </c>
      <c r="E65" s="37"/>
      <c r="F65" s="16"/>
      <c r="G65" s="16"/>
      <c r="H65" s="17">
        <v>40.6</v>
      </c>
      <c r="I65" s="16"/>
    </row>
    <row r="66" spans="1:9" ht="15.75" thickBot="1">
      <c r="A66" s="35" t="s">
        <v>1</v>
      </c>
      <c r="B66" s="35"/>
      <c r="C66" s="35"/>
      <c r="D66" s="37">
        <v>15</v>
      </c>
      <c r="E66" s="37"/>
      <c r="F66" s="16"/>
      <c r="G66" s="16"/>
      <c r="H66" s="18"/>
      <c r="I66" s="16"/>
    </row>
    <row r="67" spans="1:9" ht="15.75" thickBot="1">
      <c r="A67" s="16"/>
      <c r="B67" s="16"/>
      <c r="C67" s="16"/>
      <c r="D67" s="20"/>
      <c r="E67" s="20"/>
      <c r="F67" s="16"/>
      <c r="G67" s="16"/>
      <c r="H67" s="18"/>
      <c r="I67" s="16"/>
    </row>
    <row r="68" spans="1:9" ht="15.75" thickBot="1">
      <c r="A68" s="35" t="s">
        <v>0</v>
      </c>
      <c r="B68" s="35"/>
      <c r="C68" s="35"/>
      <c r="D68" s="37" t="s">
        <v>42</v>
      </c>
      <c r="E68" s="37"/>
      <c r="F68" s="16"/>
      <c r="G68" s="16"/>
      <c r="H68" s="17">
        <v>47.4</v>
      </c>
      <c r="I68" s="16"/>
    </row>
    <row r="69" spans="1:9" ht="15.75" thickBot="1">
      <c r="A69" s="35" t="s">
        <v>1</v>
      </c>
      <c r="B69" s="35"/>
      <c r="C69" s="35"/>
      <c r="D69" s="37">
        <v>35</v>
      </c>
      <c r="E69" s="37"/>
      <c r="F69" s="16"/>
      <c r="G69" s="16"/>
      <c r="H69" s="18"/>
      <c r="I69" s="16"/>
    </row>
    <row r="70" spans="1:9" ht="15.75" thickBot="1">
      <c r="A70" s="21"/>
      <c r="B70" s="21"/>
      <c r="C70" s="21"/>
      <c r="D70" s="22"/>
      <c r="E70" s="22"/>
      <c r="F70" s="16"/>
      <c r="G70" s="16"/>
      <c r="H70" s="18"/>
      <c r="I70" s="16"/>
    </row>
    <row r="71" spans="1:9" ht="15.75" thickBot="1">
      <c r="A71" s="35" t="s">
        <v>0</v>
      </c>
      <c r="B71" s="35"/>
      <c r="C71" s="35"/>
      <c r="D71" s="36" t="s">
        <v>41</v>
      </c>
      <c r="E71" s="36"/>
      <c r="F71" s="16"/>
      <c r="G71" s="16"/>
      <c r="H71" s="17">
        <v>47.4</v>
      </c>
      <c r="I71" s="16"/>
    </row>
    <row r="72" spans="1:9" ht="15.75" thickBot="1">
      <c r="A72" s="35" t="s">
        <v>1</v>
      </c>
      <c r="B72" s="35"/>
      <c r="C72" s="35"/>
      <c r="D72" s="36">
        <v>12</v>
      </c>
      <c r="E72" s="36"/>
      <c r="F72" s="16"/>
      <c r="G72" s="16"/>
      <c r="H72" s="18"/>
      <c r="I72" s="16"/>
    </row>
    <row r="73" spans="1:9" ht="15.75" thickBot="1">
      <c r="A73" s="16"/>
      <c r="B73" s="16"/>
      <c r="C73" s="16"/>
      <c r="D73" s="20"/>
      <c r="E73" s="20"/>
      <c r="F73" s="16"/>
      <c r="G73" s="16"/>
      <c r="H73" s="18"/>
      <c r="I73" s="16"/>
    </row>
    <row r="74" spans="1:9" ht="15.75" thickBot="1">
      <c r="A74" s="35" t="s">
        <v>0</v>
      </c>
      <c r="B74" s="35"/>
      <c r="C74" s="35"/>
      <c r="D74" s="37" t="s">
        <v>43</v>
      </c>
      <c r="E74" s="37"/>
      <c r="F74" s="16"/>
      <c r="G74" s="16"/>
      <c r="H74" s="17">
        <v>54.2</v>
      </c>
      <c r="I74" s="16"/>
    </row>
    <row r="75" spans="1:9" ht="15.75" thickBot="1">
      <c r="A75" s="35" t="s">
        <v>1</v>
      </c>
      <c r="B75" s="35"/>
      <c r="C75" s="35"/>
      <c r="D75" s="37">
        <v>15</v>
      </c>
      <c r="E75" s="37"/>
      <c r="F75" s="16"/>
      <c r="G75" s="16"/>
      <c r="H75" s="18"/>
      <c r="I75" s="16"/>
    </row>
    <row r="76" spans="1:9" ht="15.75" thickBot="1">
      <c r="A76" s="16"/>
      <c r="B76" s="16"/>
      <c r="C76" s="16"/>
      <c r="D76" s="20"/>
      <c r="E76" s="20"/>
      <c r="F76" s="16"/>
      <c r="G76" s="16"/>
      <c r="H76" s="18"/>
      <c r="I76" s="16"/>
    </row>
    <row r="77" spans="1:9" ht="15.75" thickBot="1">
      <c r="A77" s="35" t="s">
        <v>0</v>
      </c>
      <c r="B77" s="35"/>
      <c r="C77" s="35"/>
      <c r="D77" s="37" t="s">
        <v>44</v>
      </c>
      <c r="E77" s="37"/>
      <c r="F77" s="16"/>
      <c r="G77" s="16"/>
      <c r="H77" s="17">
        <v>67.7</v>
      </c>
      <c r="I77" s="16"/>
    </row>
    <row r="78" spans="1:9" ht="15.75" thickBot="1">
      <c r="A78" s="35" t="s">
        <v>1</v>
      </c>
      <c r="B78" s="35"/>
      <c r="C78" s="35"/>
      <c r="D78" s="37">
        <v>8</v>
      </c>
      <c r="E78" s="37"/>
      <c r="F78" s="16"/>
      <c r="G78" s="16"/>
      <c r="H78" s="18"/>
      <c r="I78" s="16"/>
    </row>
    <row r="79" spans="1:9" ht="15.75" thickBot="1"/>
    <row r="80" spans="1:9" ht="15.75" thickBot="1">
      <c r="A80" s="35" t="s">
        <v>0</v>
      </c>
      <c r="B80" s="35"/>
      <c r="C80" s="35"/>
      <c r="D80" s="37" t="s">
        <v>49</v>
      </c>
      <c r="E80" s="37"/>
      <c r="F80" s="16"/>
      <c r="G80" s="16"/>
      <c r="H80" s="17">
        <v>240.3</v>
      </c>
      <c r="I80" s="16"/>
    </row>
    <row r="81" spans="1:9" ht="15.75" thickBot="1">
      <c r="A81" s="35" t="s">
        <v>1</v>
      </c>
      <c r="B81" s="35"/>
      <c r="C81" s="35"/>
      <c r="D81" s="37">
        <v>3</v>
      </c>
      <c r="E81" s="37"/>
      <c r="F81" s="16"/>
      <c r="G81" s="16"/>
      <c r="H81" s="18"/>
      <c r="I81" s="16"/>
    </row>
    <row r="82" spans="1:9" ht="15.75" thickBot="1"/>
    <row r="83" spans="1:9" ht="15.75" thickBot="1">
      <c r="A83" s="35" t="s">
        <v>0</v>
      </c>
      <c r="B83" s="35"/>
      <c r="C83" s="35"/>
      <c r="D83" s="37" t="s">
        <v>46</v>
      </c>
      <c r="E83" s="37"/>
      <c r="F83" s="16"/>
      <c r="G83" s="16"/>
      <c r="H83" s="17">
        <v>2287.4</v>
      </c>
      <c r="I83" s="16"/>
    </row>
    <row r="84" spans="1:9" ht="15.75" thickBot="1">
      <c r="A84" s="35" t="s">
        <v>1</v>
      </c>
      <c r="B84" s="35"/>
      <c r="C84" s="35"/>
      <c r="D84" s="37">
        <v>8</v>
      </c>
      <c r="E84" s="37"/>
      <c r="F84" s="16"/>
      <c r="G84" s="16"/>
      <c r="H84" s="18"/>
      <c r="I84" s="16"/>
    </row>
    <row r="85" spans="1:9" ht="15.75" thickBot="1">
      <c r="A85" s="16"/>
      <c r="B85" s="16"/>
      <c r="C85" s="16"/>
      <c r="D85" s="20"/>
      <c r="E85" s="20"/>
      <c r="F85" s="16"/>
      <c r="G85" s="16"/>
      <c r="H85" s="18"/>
      <c r="I85" s="16"/>
    </row>
    <row r="86" spans="1:9" ht="36.75" customHeight="1" thickBot="1">
      <c r="A86" s="35" t="s">
        <v>0</v>
      </c>
      <c r="B86" s="35"/>
      <c r="C86" s="35"/>
      <c r="D86" s="37" t="s">
        <v>152</v>
      </c>
      <c r="E86" s="37"/>
      <c r="F86" s="16"/>
      <c r="G86" s="16"/>
      <c r="H86" s="17">
        <v>226.1</v>
      </c>
      <c r="I86" s="16"/>
    </row>
    <row r="87" spans="1:9" ht="15.75" thickBot="1">
      <c r="A87" s="35" t="s">
        <v>1</v>
      </c>
      <c r="B87" s="35"/>
      <c r="C87" s="35"/>
      <c r="D87" s="37">
        <v>25</v>
      </c>
      <c r="E87" s="37"/>
      <c r="F87" s="16"/>
      <c r="G87" s="16"/>
      <c r="H87" s="18"/>
      <c r="I87" s="16"/>
    </row>
    <row r="88" spans="1:9" ht="15.75" thickBot="1">
      <c r="A88" s="16"/>
      <c r="B88" s="16"/>
      <c r="C88" s="16"/>
      <c r="D88" s="20"/>
      <c r="E88" s="20"/>
      <c r="F88" s="16"/>
      <c r="G88" s="16"/>
      <c r="H88" s="18"/>
      <c r="I88" s="16"/>
    </row>
    <row r="89" spans="1:9" ht="33.75" customHeight="1" thickBot="1">
      <c r="A89" s="35" t="s">
        <v>0</v>
      </c>
      <c r="B89" s="35"/>
      <c r="C89" s="35"/>
      <c r="D89" s="37" t="s">
        <v>153</v>
      </c>
      <c r="E89" s="37"/>
      <c r="F89" s="16"/>
      <c r="G89" s="16"/>
      <c r="H89" s="17">
        <v>226.1</v>
      </c>
      <c r="I89" s="16"/>
    </row>
    <row r="90" spans="1:9" ht="15.75" thickBot="1">
      <c r="A90" s="35" t="s">
        <v>1</v>
      </c>
      <c r="B90" s="35"/>
      <c r="C90" s="35"/>
      <c r="D90" s="37">
        <v>1</v>
      </c>
      <c r="E90" s="37"/>
      <c r="F90" s="16"/>
      <c r="G90" s="16"/>
      <c r="H90" s="18"/>
      <c r="I90" s="16"/>
    </row>
    <row r="92" spans="1:9" ht="15.75" thickBot="1"/>
    <row r="93" spans="1:9" ht="15.75" thickBot="1">
      <c r="A93" s="35" t="s">
        <v>0</v>
      </c>
      <c r="B93" s="35"/>
      <c r="C93" s="35"/>
      <c r="D93" s="36" t="s">
        <v>154</v>
      </c>
      <c r="E93" s="36"/>
      <c r="F93" s="19"/>
      <c r="G93" s="16"/>
      <c r="H93" s="17">
        <v>1837</v>
      </c>
      <c r="I93" s="16"/>
    </row>
    <row r="94" spans="1:9" ht="15.75" thickBot="1">
      <c r="A94" s="35" t="s">
        <v>1</v>
      </c>
      <c r="B94" s="35"/>
      <c r="C94" s="35"/>
      <c r="D94" s="36">
        <v>2</v>
      </c>
      <c r="E94" s="36"/>
      <c r="F94" s="16"/>
      <c r="G94" s="16"/>
      <c r="H94" s="18"/>
      <c r="I94" s="16"/>
    </row>
    <row r="95" spans="1:9" ht="15.75" thickBot="1">
      <c r="A95" s="16"/>
      <c r="B95" s="16"/>
      <c r="C95" s="16"/>
      <c r="D95" s="16"/>
      <c r="E95" s="16"/>
      <c r="F95" s="16"/>
      <c r="G95" s="16"/>
      <c r="H95" s="18"/>
      <c r="I95" s="16"/>
    </row>
    <row r="96" spans="1:9" ht="15.75" thickBot="1">
      <c r="A96" s="35" t="s">
        <v>0</v>
      </c>
      <c r="B96" s="35"/>
      <c r="C96" s="35"/>
      <c r="D96" s="36" t="s">
        <v>33</v>
      </c>
      <c r="E96" s="36"/>
      <c r="F96" s="16"/>
      <c r="G96" s="16"/>
      <c r="H96" s="17">
        <v>213.2</v>
      </c>
      <c r="I96" s="16"/>
    </row>
    <row r="97" spans="1:9" ht="15.75" thickBot="1">
      <c r="A97" s="35" t="s">
        <v>1</v>
      </c>
      <c r="B97" s="35"/>
      <c r="C97" s="35"/>
      <c r="D97" s="36">
        <v>2</v>
      </c>
      <c r="E97" s="36"/>
      <c r="F97" s="16"/>
      <c r="G97" s="16"/>
      <c r="H97" s="18"/>
      <c r="I97" s="16"/>
    </row>
    <row r="98" spans="1:9" ht="15.75" thickBot="1"/>
    <row r="99" spans="1:9" ht="15.75" thickBot="1">
      <c r="A99" s="35" t="s">
        <v>0</v>
      </c>
      <c r="B99" s="35"/>
      <c r="C99" s="35"/>
      <c r="D99" s="36" t="s">
        <v>37</v>
      </c>
      <c r="E99" s="36"/>
      <c r="F99" s="16"/>
      <c r="G99" s="16"/>
      <c r="H99" s="17">
        <v>144.9</v>
      </c>
      <c r="I99" s="16"/>
    </row>
    <row r="100" spans="1:9" ht="15.75" thickBot="1">
      <c r="A100" s="35" t="s">
        <v>1</v>
      </c>
      <c r="B100" s="35"/>
      <c r="C100" s="35"/>
      <c r="D100" s="36">
        <v>47</v>
      </c>
      <c r="E100" s="36"/>
      <c r="F100" s="16"/>
      <c r="G100" s="16"/>
      <c r="H100" s="18"/>
      <c r="I100" s="16"/>
    </row>
    <row r="101" spans="1:9" ht="15.75" thickBot="1"/>
    <row r="102" spans="1:9" ht="15.75" thickBot="1">
      <c r="A102" s="31" t="s">
        <v>0</v>
      </c>
      <c r="B102" s="31"/>
      <c r="C102" s="31"/>
      <c r="D102" s="32" t="s">
        <v>89</v>
      </c>
      <c r="E102" s="33"/>
      <c r="F102" s="16"/>
      <c r="G102" s="16"/>
      <c r="H102" s="17">
        <v>264.89999999999998</v>
      </c>
      <c r="I102" s="16"/>
    </row>
    <row r="103" spans="1:9" ht="15.75" thickBot="1">
      <c r="A103" s="31" t="s">
        <v>1</v>
      </c>
      <c r="B103" s="31"/>
      <c r="C103" s="31"/>
      <c r="D103" s="34">
        <v>18</v>
      </c>
      <c r="E103" s="34"/>
      <c r="F103" s="16"/>
      <c r="G103" s="16"/>
      <c r="H103" s="18"/>
      <c r="I103" s="16"/>
    </row>
    <row r="104" spans="1:9" ht="15.75" thickBot="1"/>
    <row r="105" spans="1:9" ht="15.75" thickBot="1">
      <c r="A105" s="31" t="s">
        <v>0</v>
      </c>
      <c r="B105" s="31"/>
      <c r="C105" s="31"/>
      <c r="D105" s="32" t="s">
        <v>63</v>
      </c>
      <c r="E105" s="33"/>
      <c r="F105" s="16"/>
      <c r="G105" s="16"/>
      <c r="H105" s="17">
        <v>5.65</v>
      </c>
      <c r="I105" s="16"/>
    </row>
    <row r="106" spans="1:9" ht="15.75" thickBot="1">
      <c r="A106" s="31" t="s">
        <v>1</v>
      </c>
      <c r="B106" s="31"/>
      <c r="C106" s="31"/>
      <c r="D106" s="34">
        <v>20</v>
      </c>
      <c r="E106" s="34"/>
      <c r="F106" s="16"/>
      <c r="G106" s="16"/>
      <c r="H106" s="18"/>
      <c r="I106" s="16"/>
    </row>
    <row r="108" spans="1:9" ht="15.75" thickBot="1"/>
    <row r="109" spans="1:9" ht="15.75" thickBot="1">
      <c r="A109" s="31" t="s">
        <v>0</v>
      </c>
      <c r="B109" s="31"/>
      <c r="C109" s="31"/>
      <c r="D109" s="32" t="s">
        <v>155</v>
      </c>
      <c r="E109" s="33"/>
      <c r="F109" s="16"/>
      <c r="G109" s="16"/>
      <c r="H109" s="17">
        <v>562.79999999999995</v>
      </c>
      <c r="I109" s="16"/>
    </row>
    <row r="110" spans="1:9" ht="15.75" thickBot="1">
      <c r="A110" s="31" t="s">
        <v>1</v>
      </c>
      <c r="B110" s="31"/>
      <c r="C110" s="31"/>
      <c r="D110" s="34">
        <v>5</v>
      </c>
      <c r="E110" s="34"/>
      <c r="F110" s="16"/>
      <c r="G110" s="16"/>
      <c r="H110" s="18"/>
      <c r="I110" s="16"/>
    </row>
    <row r="111" spans="1:9" ht="15.75" thickBot="1"/>
    <row r="112" spans="1:9" ht="15.75" thickBot="1">
      <c r="A112" s="31" t="s">
        <v>0</v>
      </c>
      <c r="B112" s="31"/>
      <c r="C112" s="31"/>
      <c r="D112" s="32" t="s">
        <v>65</v>
      </c>
      <c r="E112" s="33"/>
      <c r="F112" s="16"/>
      <c r="G112" s="16"/>
      <c r="H112" s="17">
        <v>1193</v>
      </c>
      <c r="I112" s="16"/>
    </row>
    <row r="113" spans="1:9" ht="15.75" thickBot="1">
      <c r="A113" s="31" t="s">
        <v>1</v>
      </c>
      <c r="B113" s="31"/>
      <c r="C113" s="31"/>
      <c r="D113" s="34">
        <v>3</v>
      </c>
      <c r="E113" s="34"/>
      <c r="F113" s="16"/>
      <c r="G113" s="16"/>
      <c r="H113" s="18"/>
      <c r="I113" s="16"/>
    </row>
    <row r="114" spans="1:9" ht="15.75" thickBot="1"/>
    <row r="115" spans="1:9" ht="15.75" thickBot="1">
      <c r="A115" s="31" t="s">
        <v>0</v>
      </c>
      <c r="B115" s="31"/>
      <c r="C115" s="31"/>
      <c r="D115" s="32" t="s">
        <v>66</v>
      </c>
      <c r="E115" s="33"/>
      <c r="F115" s="16"/>
      <c r="G115" s="16"/>
      <c r="H115" s="17">
        <v>169.1</v>
      </c>
      <c r="I115" s="16"/>
    </row>
    <row r="116" spans="1:9" ht="15.75" thickBot="1">
      <c r="A116" s="31" t="s">
        <v>1</v>
      </c>
      <c r="B116" s="31"/>
      <c r="C116" s="31"/>
      <c r="D116" s="34">
        <v>35</v>
      </c>
      <c r="E116" s="34"/>
      <c r="F116" s="16"/>
      <c r="G116" s="16"/>
      <c r="H116" s="18"/>
      <c r="I116" s="16"/>
    </row>
    <row r="117" spans="1:9" ht="15.75" thickBot="1">
      <c r="A117" s="16"/>
      <c r="B117" s="16"/>
      <c r="C117" s="16"/>
      <c r="D117" s="16"/>
      <c r="E117" s="16"/>
      <c r="F117" s="16"/>
      <c r="G117" s="16"/>
      <c r="H117" s="18"/>
      <c r="I117" s="16"/>
    </row>
    <row r="118" spans="1:9" ht="15.75" thickBot="1">
      <c r="A118" s="31" t="s">
        <v>0</v>
      </c>
      <c r="B118" s="31"/>
      <c r="C118" s="31"/>
      <c r="D118" s="32" t="s">
        <v>67</v>
      </c>
      <c r="E118" s="33"/>
      <c r="F118" s="16"/>
      <c r="G118" s="16"/>
      <c r="H118" s="17">
        <v>51.8</v>
      </c>
      <c r="I118" s="16"/>
    </row>
    <row r="119" spans="1:9" ht="15.75" thickBot="1">
      <c r="A119" s="31" t="s">
        <v>1</v>
      </c>
      <c r="B119" s="31"/>
      <c r="C119" s="31"/>
      <c r="D119" s="34">
        <v>4</v>
      </c>
      <c r="E119" s="34"/>
      <c r="F119" s="16"/>
      <c r="G119" s="16"/>
      <c r="H119" s="18"/>
      <c r="I119" s="16"/>
    </row>
    <row r="120" spans="1:9" ht="15.75" thickBot="1">
      <c r="A120" s="16"/>
      <c r="B120" s="16"/>
      <c r="C120" s="16"/>
      <c r="D120" s="16"/>
      <c r="E120" s="16"/>
      <c r="F120" s="16"/>
      <c r="G120" s="16"/>
      <c r="H120" s="18"/>
      <c r="I120" s="16"/>
    </row>
    <row r="121" spans="1:9" ht="33.75" customHeight="1" thickBot="1">
      <c r="A121" s="31" t="s">
        <v>0</v>
      </c>
      <c r="B121" s="31"/>
      <c r="C121" s="31"/>
      <c r="D121" s="32" t="s">
        <v>156</v>
      </c>
      <c r="E121" s="33"/>
      <c r="F121" s="16"/>
      <c r="G121" s="16"/>
      <c r="H121" s="17">
        <v>275.10000000000002</v>
      </c>
      <c r="I121" s="16"/>
    </row>
    <row r="122" spans="1:9" ht="15.75" thickBot="1">
      <c r="A122" s="31" t="s">
        <v>1</v>
      </c>
      <c r="B122" s="31"/>
      <c r="C122" s="31"/>
      <c r="D122" s="34">
        <v>4</v>
      </c>
      <c r="E122" s="34"/>
      <c r="F122" s="16"/>
      <c r="G122" s="16"/>
      <c r="H122" s="18"/>
      <c r="I122" s="16"/>
    </row>
    <row r="123" spans="1:9" ht="15.75" thickBot="1"/>
    <row r="124" spans="1:9" ht="15.75" thickBot="1">
      <c r="A124" s="31" t="s">
        <v>0</v>
      </c>
      <c r="B124" s="31"/>
      <c r="C124" s="31"/>
      <c r="D124" s="32" t="s">
        <v>70</v>
      </c>
      <c r="E124" s="33"/>
      <c r="F124" s="16"/>
      <c r="G124" s="16"/>
      <c r="H124" s="17">
        <v>176.6</v>
      </c>
      <c r="I124" s="16"/>
    </row>
    <row r="125" spans="1:9" ht="15.75" thickBot="1">
      <c r="A125" s="31" t="s">
        <v>1</v>
      </c>
      <c r="B125" s="31"/>
      <c r="C125" s="31"/>
      <c r="D125" s="34">
        <v>4</v>
      </c>
      <c r="E125" s="34"/>
      <c r="F125" s="16"/>
      <c r="G125" s="16"/>
      <c r="H125" s="18"/>
      <c r="I125" s="16"/>
    </row>
    <row r="127" spans="1:9" ht="15.75" thickBot="1"/>
    <row r="128" spans="1:9" ht="15.75" thickBot="1">
      <c r="A128" s="31" t="s">
        <v>0</v>
      </c>
      <c r="B128" s="31"/>
      <c r="C128" s="31"/>
      <c r="D128" s="32" t="s">
        <v>69</v>
      </c>
      <c r="E128" s="33"/>
      <c r="F128" s="16"/>
      <c r="G128" s="16"/>
      <c r="H128" s="17">
        <v>195.9</v>
      </c>
      <c r="I128" s="16"/>
    </row>
    <row r="129" spans="1:9" ht="15.75" thickBot="1">
      <c r="A129" s="31" t="s">
        <v>1</v>
      </c>
      <c r="B129" s="31"/>
      <c r="C129" s="31"/>
      <c r="D129" s="34">
        <v>4</v>
      </c>
      <c r="E129" s="34"/>
      <c r="F129" s="16"/>
      <c r="G129" s="16"/>
      <c r="H129" s="18"/>
      <c r="I129" s="16"/>
    </row>
    <row r="130" spans="1:9" ht="15.75" thickBot="1"/>
    <row r="131" spans="1:9" ht="31.5" customHeight="1" thickBot="1">
      <c r="A131" s="31" t="s">
        <v>0</v>
      </c>
      <c r="B131" s="31"/>
      <c r="C131" s="31"/>
      <c r="D131" s="32" t="s">
        <v>157</v>
      </c>
      <c r="E131" s="33"/>
      <c r="F131" s="16"/>
      <c r="G131" s="16"/>
      <c r="H131" s="17">
        <v>46.08</v>
      </c>
      <c r="I131" s="16"/>
    </row>
    <row r="132" spans="1:9" ht="15.75" thickBot="1">
      <c r="A132" s="31" t="s">
        <v>1</v>
      </c>
      <c r="B132" s="31"/>
      <c r="C132" s="31"/>
      <c r="D132" s="34">
        <v>10</v>
      </c>
      <c r="E132" s="34"/>
      <c r="F132" s="16"/>
      <c r="G132" s="16"/>
      <c r="H132" s="18"/>
      <c r="I132" s="16"/>
    </row>
    <row r="133" spans="1:9" ht="15.75" thickBot="1">
      <c r="A133" s="16"/>
      <c r="B133" s="16"/>
      <c r="C133" s="16"/>
      <c r="D133" s="16"/>
      <c r="E133" s="16"/>
      <c r="F133" s="16"/>
      <c r="G133" s="16"/>
      <c r="H133" s="18"/>
      <c r="I133" s="16"/>
    </row>
    <row r="134" spans="1:9" ht="30" customHeight="1" thickBot="1">
      <c r="A134" s="31" t="s">
        <v>0</v>
      </c>
      <c r="B134" s="31"/>
      <c r="C134" s="31"/>
      <c r="D134" s="32" t="s">
        <v>158</v>
      </c>
      <c r="E134" s="33"/>
      <c r="F134" s="16"/>
      <c r="G134" s="16"/>
      <c r="H134" s="17">
        <v>45.7</v>
      </c>
      <c r="I134" s="16"/>
    </row>
    <row r="135" spans="1:9" ht="15.75" thickBot="1">
      <c r="A135" s="31" t="s">
        <v>1</v>
      </c>
      <c r="B135" s="31"/>
      <c r="C135" s="31"/>
      <c r="D135" s="34">
        <v>10</v>
      </c>
      <c r="E135" s="34"/>
      <c r="F135" s="16"/>
      <c r="G135" s="16"/>
      <c r="H135" s="18"/>
      <c r="I135" s="16"/>
    </row>
    <row r="136" spans="1:9" ht="15.75" thickBot="1"/>
    <row r="137" spans="1:9" ht="15.75" thickBot="1">
      <c r="A137" s="31" t="s">
        <v>0</v>
      </c>
      <c r="B137" s="31"/>
      <c r="C137" s="31"/>
      <c r="D137" s="32" t="s">
        <v>107</v>
      </c>
      <c r="E137" s="33"/>
      <c r="F137" s="16"/>
      <c r="G137" s="16"/>
      <c r="H137" s="17">
        <v>405.3</v>
      </c>
      <c r="I137" s="16"/>
    </row>
    <row r="138" spans="1:9" ht="15.75" thickBot="1">
      <c r="A138" s="31" t="s">
        <v>1</v>
      </c>
      <c r="B138" s="31"/>
      <c r="C138" s="31"/>
      <c r="D138" s="34">
        <v>4</v>
      </c>
      <c r="E138" s="34"/>
      <c r="F138" s="16"/>
      <c r="G138" s="16"/>
      <c r="H138" s="18"/>
      <c r="I138" s="16"/>
    </row>
    <row r="139" spans="1:9" ht="15.75" thickBot="1">
      <c r="A139" s="16"/>
      <c r="B139" s="16"/>
      <c r="C139" s="16"/>
      <c r="D139" s="16"/>
      <c r="E139" s="16"/>
      <c r="F139" s="16"/>
      <c r="G139" s="16"/>
      <c r="H139" s="18"/>
      <c r="I139" s="16"/>
    </row>
    <row r="140" spans="1:9" ht="31.5" customHeight="1" thickBot="1">
      <c r="A140" s="31" t="s">
        <v>0</v>
      </c>
      <c r="B140" s="31"/>
      <c r="C140" s="31"/>
      <c r="D140" s="32" t="s">
        <v>159</v>
      </c>
      <c r="E140" s="33"/>
      <c r="F140" s="16"/>
      <c r="G140" s="16"/>
      <c r="H140" s="17">
        <v>116.3</v>
      </c>
      <c r="I140" s="16"/>
    </row>
    <row r="141" spans="1:9" ht="15.75" thickBot="1">
      <c r="A141" s="31" t="s">
        <v>1</v>
      </c>
      <c r="B141" s="31"/>
      <c r="C141" s="31"/>
      <c r="D141" s="34">
        <v>4</v>
      </c>
      <c r="E141" s="34"/>
      <c r="F141" s="16"/>
      <c r="G141" s="16"/>
      <c r="H141" s="18"/>
      <c r="I141" s="16"/>
    </row>
    <row r="142" spans="1:9" ht="15.75" thickBot="1">
      <c r="A142" s="16"/>
      <c r="B142" s="16"/>
      <c r="C142" s="16"/>
      <c r="D142" s="16"/>
      <c r="E142" s="16"/>
      <c r="F142" s="16"/>
      <c r="G142" s="16"/>
      <c r="H142" s="18"/>
      <c r="I142" s="16"/>
    </row>
    <row r="143" spans="1:9" ht="15.75" thickBot="1">
      <c r="A143" s="31" t="s">
        <v>0</v>
      </c>
      <c r="B143" s="31"/>
      <c r="C143" s="31"/>
      <c r="D143" s="32" t="s">
        <v>109</v>
      </c>
      <c r="E143" s="33"/>
      <c r="F143" s="16"/>
      <c r="G143" s="16"/>
      <c r="H143" s="17">
        <v>0.98</v>
      </c>
      <c r="I143" s="16"/>
    </row>
    <row r="144" spans="1:9" ht="15.75" thickBot="1">
      <c r="A144" s="31" t="s">
        <v>1</v>
      </c>
      <c r="B144" s="31"/>
      <c r="C144" s="31"/>
      <c r="D144" s="34">
        <v>7500</v>
      </c>
      <c r="E144" s="34"/>
      <c r="F144" s="16"/>
      <c r="G144" s="16"/>
      <c r="H144" s="18"/>
      <c r="I144" s="16"/>
    </row>
    <row r="145" spans="1:9" ht="15.75" thickBot="1"/>
    <row r="146" spans="1:9" ht="15.75" thickBot="1">
      <c r="A146" s="31" t="s">
        <v>0</v>
      </c>
      <c r="B146" s="31"/>
      <c r="C146" s="31"/>
      <c r="D146" s="32" t="s">
        <v>114</v>
      </c>
      <c r="E146" s="33"/>
      <c r="F146" s="16"/>
      <c r="G146" s="16"/>
      <c r="H146" s="17">
        <v>92.6</v>
      </c>
      <c r="I146" s="16"/>
    </row>
    <row r="147" spans="1:9" ht="15.75" thickBot="1">
      <c r="A147" s="31" t="s">
        <v>1</v>
      </c>
      <c r="B147" s="31"/>
      <c r="C147" s="31"/>
      <c r="D147" s="34">
        <v>5</v>
      </c>
      <c r="E147" s="34"/>
      <c r="F147" s="16"/>
      <c r="G147" s="16"/>
      <c r="H147" s="18"/>
      <c r="I147" s="16"/>
    </row>
    <row r="148" spans="1:9" ht="15.75" thickBot="1"/>
    <row r="149" spans="1:9" ht="36" customHeight="1" thickBot="1">
      <c r="A149" s="31" t="s">
        <v>0</v>
      </c>
      <c r="B149" s="31"/>
      <c r="C149" s="31"/>
      <c r="D149" s="32" t="s">
        <v>160</v>
      </c>
      <c r="E149" s="33"/>
      <c r="F149" s="16"/>
      <c r="G149" s="16"/>
      <c r="H149" s="17">
        <v>20.78</v>
      </c>
      <c r="I149" s="16"/>
    </row>
    <row r="150" spans="1:9" ht="15.75" thickBot="1">
      <c r="A150" s="31" t="s">
        <v>1</v>
      </c>
      <c r="B150" s="31"/>
      <c r="C150" s="31"/>
      <c r="D150" s="34">
        <v>300</v>
      </c>
      <c r="E150" s="34"/>
      <c r="F150" s="16"/>
      <c r="G150" s="16"/>
      <c r="H150" s="18"/>
      <c r="I150" s="16"/>
    </row>
    <row r="151" spans="1:9" ht="15.75" thickBot="1"/>
    <row r="152" spans="1:9" ht="30.75" customHeight="1" thickBot="1">
      <c r="A152" s="31" t="s">
        <v>0</v>
      </c>
      <c r="B152" s="31"/>
      <c r="C152" s="31"/>
      <c r="D152" s="32" t="s">
        <v>161</v>
      </c>
      <c r="E152" s="33"/>
      <c r="F152" s="16"/>
      <c r="G152" s="16"/>
      <c r="H152" s="17">
        <v>10.85</v>
      </c>
      <c r="I152" s="16"/>
    </row>
    <row r="153" spans="1:9" ht="15.75" thickBot="1">
      <c r="A153" s="31" t="s">
        <v>1</v>
      </c>
      <c r="B153" s="31"/>
      <c r="C153" s="31"/>
      <c r="D153" s="34">
        <v>30</v>
      </c>
      <c r="E153" s="34"/>
      <c r="F153" s="16"/>
      <c r="G153" s="16"/>
      <c r="H153" s="18"/>
      <c r="I153" s="16"/>
    </row>
    <row r="154" spans="1:9" ht="15.75" thickBot="1">
      <c r="A154" s="16"/>
      <c r="B154" s="16"/>
      <c r="C154" s="16"/>
      <c r="D154" s="16"/>
      <c r="E154" s="16"/>
      <c r="F154" s="16"/>
      <c r="G154" s="16"/>
      <c r="H154" s="18"/>
      <c r="I154" s="16"/>
    </row>
    <row r="155" spans="1:9" ht="29.25" customHeight="1" thickBot="1">
      <c r="A155" s="31" t="s">
        <v>0</v>
      </c>
      <c r="B155" s="31"/>
      <c r="C155" s="31"/>
      <c r="D155" s="32" t="s">
        <v>162</v>
      </c>
      <c r="E155" s="33"/>
      <c r="F155" s="16"/>
      <c r="G155" s="16"/>
      <c r="H155" s="17">
        <v>10.85</v>
      </c>
      <c r="I155" s="16"/>
    </row>
    <row r="156" spans="1:9" ht="15.75" thickBot="1">
      <c r="A156" s="31" t="s">
        <v>1</v>
      </c>
      <c r="B156" s="31"/>
      <c r="C156" s="31"/>
      <c r="D156" s="34">
        <v>30</v>
      </c>
      <c r="E156" s="34"/>
      <c r="F156" s="16"/>
      <c r="G156" s="16"/>
      <c r="H156" s="18"/>
      <c r="I156" s="16"/>
    </row>
    <row r="157" spans="1:9" ht="15.75" thickBot="1">
      <c r="A157" s="16"/>
      <c r="B157" s="16"/>
      <c r="C157" s="16"/>
      <c r="D157" s="16"/>
      <c r="E157" s="16"/>
      <c r="F157" s="16"/>
      <c r="G157" s="16"/>
      <c r="H157" s="18"/>
      <c r="I157" s="16"/>
    </row>
    <row r="158" spans="1:9" ht="30" customHeight="1" thickBot="1">
      <c r="A158" s="31" t="s">
        <v>0</v>
      </c>
      <c r="B158" s="31"/>
      <c r="C158" s="31"/>
      <c r="D158" s="32" t="s">
        <v>163</v>
      </c>
      <c r="E158" s="33"/>
      <c r="F158" s="16"/>
      <c r="G158" s="16"/>
      <c r="H158" s="17">
        <v>10.85</v>
      </c>
      <c r="I158" s="16"/>
    </row>
    <row r="159" spans="1:9" ht="15.75" thickBot="1">
      <c r="A159" s="31" t="s">
        <v>1</v>
      </c>
      <c r="B159" s="31"/>
      <c r="C159" s="31"/>
      <c r="D159" s="34">
        <v>30</v>
      </c>
      <c r="E159" s="34"/>
      <c r="F159" s="16"/>
      <c r="G159" s="16"/>
      <c r="H159" s="18"/>
      <c r="I159" s="16"/>
    </row>
    <row r="160" spans="1:9" ht="15.75" thickBot="1"/>
    <row r="161" spans="1:9" ht="15.75" thickBot="1">
      <c r="A161" s="31" t="s">
        <v>0</v>
      </c>
      <c r="B161" s="31"/>
      <c r="C161" s="31"/>
      <c r="D161" s="32" t="s">
        <v>73</v>
      </c>
      <c r="E161" s="33"/>
      <c r="F161" s="16"/>
      <c r="G161" s="16"/>
      <c r="H161" s="17">
        <v>285.2</v>
      </c>
      <c r="I161" s="16"/>
    </row>
    <row r="162" spans="1:9" ht="15.75" thickBot="1">
      <c r="A162" s="31" t="s">
        <v>1</v>
      </c>
      <c r="B162" s="31"/>
      <c r="C162" s="31"/>
      <c r="D162" s="34">
        <v>2</v>
      </c>
      <c r="E162" s="34"/>
      <c r="F162" s="16"/>
      <c r="G162" s="16"/>
      <c r="H162" s="18"/>
      <c r="I162" s="16"/>
    </row>
    <row r="163" spans="1:9" ht="15.75" thickBot="1">
      <c r="A163" s="16"/>
      <c r="B163" s="16"/>
      <c r="C163" s="16"/>
      <c r="D163" s="16"/>
      <c r="E163" s="16"/>
      <c r="F163" s="16"/>
      <c r="G163" s="16"/>
      <c r="H163" s="18"/>
      <c r="I163" s="16"/>
    </row>
    <row r="164" spans="1:9" ht="15.75" thickBot="1">
      <c r="A164" s="31" t="s">
        <v>0</v>
      </c>
      <c r="B164" s="31"/>
      <c r="C164" s="31"/>
      <c r="D164" s="32" t="s">
        <v>74</v>
      </c>
      <c r="E164" s="33"/>
      <c r="F164" s="16"/>
      <c r="G164" s="16"/>
      <c r="H164" s="17">
        <v>20.9</v>
      </c>
      <c r="I164" s="16"/>
    </row>
    <row r="165" spans="1:9" ht="15.75" thickBot="1">
      <c r="A165" s="31" t="s">
        <v>1</v>
      </c>
      <c r="B165" s="31"/>
      <c r="C165" s="31"/>
      <c r="D165" s="34">
        <v>50</v>
      </c>
      <c r="E165" s="34"/>
      <c r="F165" s="16"/>
      <c r="G165" s="16"/>
      <c r="H165" s="18"/>
      <c r="I165" s="16"/>
    </row>
    <row r="166" spans="1:9" ht="15.75" thickBot="1">
      <c r="A166" s="16"/>
      <c r="B166" s="16"/>
      <c r="C166" s="16"/>
      <c r="D166" s="16"/>
      <c r="E166" s="16"/>
      <c r="F166" s="16"/>
      <c r="G166" s="16"/>
      <c r="H166" s="18"/>
      <c r="I166" s="16"/>
    </row>
    <row r="167" spans="1:9" ht="15.75" thickBot="1">
      <c r="A167" s="31" t="s">
        <v>0</v>
      </c>
      <c r="B167" s="31"/>
      <c r="C167" s="31"/>
      <c r="D167" s="32" t="s">
        <v>75</v>
      </c>
      <c r="E167" s="33"/>
      <c r="F167" s="16"/>
      <c r="G167" s="16"/>
      <c r="H167" s="17">
        <v>20.9</v>
      </c>
      <c r="I167" s="16"/>
    </row>
    <row r="168" spans="1:9" ht="15.75" thickBot="1">
      <c r="A168" s="31" t="s">
        <v>1</v>
      </c>
      <c r="B168" s="31"/>
      <c r="C168" s="31"/>
      <c r="D168" s="34">
        <v>50</v>
      </c>
      <c r="E168" s="34"/>
      <c r="F168" s="16"/>
      <c r="G168" s="16"/>
      <c r="H168" s="18"/>
      <c r="I168" s="16"/>
    </row>
    <row r="169" spans="1:9" ht="15.75" thickBot="1">
      <c r="A169" s="16"/>
      <c r="B169" s="16"/>
      <c r="C169" s="16"/>
      <c r="D169" s="16"/>
      <c r="E169" s="16"/>
      <c r="F169" s="16"/>
      <c r="G169" s="16"/>
      <c r="H169" s="18"/>
      <c r="I169" s="16"/>
    </row>
    <row r="170" spans="1:9" ht="15.75" thickBot="1">
      <c r="A170" s="31" t="s">
        <v>0</v>
      </c>
      <c r="B170" s="31"/>
      <c r="C170" s="31"/>
      <c r="D170" s="32" t="s">
        <v>76</v>
      </c>
      <c r="E170" s="33"/>
      <c r="F170" s="16"/>
      <c r="G170" s="16"/>
      <c r="H170" s="17">
        <v>3.2</v>
      </c>
      <c r="I170" s="16"/>
    </row>
    <row r="171" spans="1:9" ht="15.75" thickBot="1">
      <c r="A171" s="31" t="s">
        <v>1</v>
      </c>
      <c r="B171" s="31"/>
      <c r="C171" s="31"/>
      <c r="D171" s="34">
        <v>100</v>
      </c>
      <c r="E171" s="34"/>
      <c r="F171" s="16"/>
      <c r="G171" s="16"/>
      <c r="H171" s="18"/>
      <c r="I171" s="16"/>
    </row>
    <row r="172" spans="1:9" ht="15.75" thickBot="1">
      <c r="A172" s="16"/>
      <c r="B172" s="16"/>
      <c r="C172" s="16"/>
      <c r="D172" s="16"/>
      <c r="E172" s="16"/>
      <c r="F172" s="16"/>
      <c r="G172" s="16"/>
      <c r="H172" s="18"/>
      <c r="I172" s="16"/>
    </row>
    <row r="173" spans="1:9" ht="15.75" thickBot="1">
      <c r="A173" s="31" t="s">
        <v>0</v>
      </c>
      <c r="B173" s="31"/>
      <c r="C173" s="31"/>
      <c r="D173" s="32" t="s">
        <v>77</v>
      </c>
      <c r="E173" s="33"/>
      <c r="F173" s="16"/>
      <c r="G173" s="16"/>
      <c r="H173" s="17">
        <v>240.6</v>
      </c>
      <c r="I173" s="16"/>
    </row>
    <row r="174" spans="1:9" ht="15.75" thickBot="1">
      <c r="A174" s="31" t="s">
        <v>1</v>
      </c>
      <c r="B174" s="31"/>
      <c r="C174" s="31"/>
      <c r="D174" s="34">
        <v>6</v>
      </c>
      <c r="E174" s="34"/>
      <c r="F174" s="16"/>
      <c r="G174" s="16"/>
      <c r="H174" s="18"/>
      <c r="I174" s="16"/>
    </row>
    <row r="175" spans="1:9" ht="15.75" thickBot="1"/>
    <row r="176" spans="1:9" ht="15.75" thickBot="1">
      <c r="A176" s="31" t="s">
        <v>0</v>
      </c>
      <c r="B176" s="31"/>
      <c r="C176" s="31"/>
      <c r="D176" s="32" t="s">
        <v>78</v>
      </c>
      <c r="E176" s="33"/>
      <c r="F176" s="16"/>
      <c r="G176" s="16"/>
      <c r="H176" s="17">
        <v>394.8</v>
      </c>
      <c r="I176" s="16"/>
    </row>
    <row r="177" spans="1:9" ht="15.75" thickBot="1">
      <c r="A177" s="31" t="s">
        <v>1</v>
      </c>
      <c r="B177" s="31"/>
      <c r="C177" s="31"/>
      <c r="D177" s="34">
        <v>2</v>
      </c>
      <c r="E177" s="34"/>
      <c r="F177" s="16"/>
      <c r="G177" s="16"/>
      <c r="H177" s="18"/>
      <c r="I177" s="16"/>
    </row>
    <row r="178" spans="1:9" ht="15.75" thickBot="1"/>
    <row r="179" spans="1:9" ht="15.75" thickBot="1">
      <c r="A179" s="31" t="s">
        <v>0</v>
      </c>
      <c r="B179" s="31"/>
      <c r="C179" s="31"/>
      <c r="D179" s="32" t="s">
        <v>80</v>
      </c>
      <c r="E179" s="33"/>
      <c r="F179" s="16"/>
      <c r="G179" s="16"/>
      <c r="H179" s="17">
        <v>1.1200000000000001</v>
      </c>
      <c r="I179" s="16"/>
    </row>
    <row r="180" spans="1:9" ht="15.75" thickBot="1">
      <c r="A180" s="31" t="s">
        <v>1</v>
      </c>
      <c r="B180" s="31"/>
      <c r="C180" s="31"/>
      <c r="D180" s="34">
        <v>100</v>
      </c>
      <c r="E180" s="34"/>
      <c r="F180" s="16"/>
      <c r="G180" s="16"/>
      <c r="H180" s="18"/>
      <c r="I180" s="16"/>
    </row>
    <row r="181" spans="1:9" ht="15.75" thickBot="1"/>
    <row r="182" spans="1:9" ht="15.75" thickBot="1">
      <c r="A182" s="31" t="s">
        <v>0</v>
      </c>
      <c r="B182" s="31"/>
      <c r="C182" s="31"/>
      <c r="D182" s="32" t="s">
        <v>79</v>
      </c>
      <c r="E182" s="33"/>
      <c r="F182" s="16"/>
      <c r="G182" s="16"/>
      <c r="H182" s="17">
        <v>4.82</v>
      </c>
      <c r="I182" s="16"/>
    </row>
    <row r="183" spans="1:9" ht="15.75" thickBot="1">
      <c r="A183" s="31" t="s">
        <v>1</v>
      </c>
      <c r="B183" s="31"/>
      <c r="C183" s="31"/>
      <c r="D183" s="34">
        <v>100</v>
      </c>
      <c r="E183" s="34"/>
      <c r="F183" s="16"/>
      <c r="G183" s="16"/>
      <c r="H183" s="18"/>
      <c r="I183" s="16"/>
    </row>
    <row r="184" spans="1:9" ht="15.75" thickBot="1"/>
    <row r="185" spans="1:9" ht="15.75" thickBot="1">
      <c r="A185" s="31" t="s">
        <v>0</v>
      </c>
      <c r="B185" s="31"/>
      <c r="C185" s="31"/>
      <c r="D185" s="32" t="s">
        <v>164</v>
      </c>
      <c r="E185" s="33"/>
      <c r="F185" s="16"/>
      <c r="G185" s="16"/>
      <c r="H185" s="17">
        <v>1.35</v>
      </c>
      <c r="I185" s="16"/>
    </row>
    <row r="186" spans="1:9" ht="15.75" thickBot="1">
      <c r="A186" s="31" t="s">
        <v>1</v>
      </c>
      <c r="B186" s="31"/>
      <c r="C186" s="31"/>
      <c r="D186" s="34">
        <v>100</v>
      </c>
      <c r="E186" s="34"/>
      <c r="F186" s="16"/>
      <c r="G186" s="16"/>
      <c r="H186" s="18"/>
      <c r="I186" s="16"/>
    </row>
    <row r="187" spans="1:9" ht="15.75" thickBot="1"/>
    <row r="188" spans="1:9" ht="15.75" thickBot="1">
      <c r="A188" s="31" t="s">
        <v>0</v>
      </c>
      <c r="B188" s="31"/>
      <c r="C188" s="31"/>
      <c r="D188" s="32" t="s">
        <v>177</v>
      </c>
      <c r="E188" s="33"/>
      <c r="F188" s="16"/>
      <c r="G188" s="16"/>
      <c r="H188" s="17">
        <v>1.35</v>
      </c>
      <c r="I188" s="16"/>
    </row>
    <row r="189" spans="1:9" ht="15.75" thickBot="1">
      <c r="A189" s="31" t="s">
        <v>1</v>
      </c>
      <c r="B189" s="31"/>
      <c r="C189" s="31"/>
      <c r="D189" s="34">
        <v>1</v>
      </c>
      <c r="E189" s="34"/>
      <c r="F189" s="16"/>
      <c r="G189" s="16"/>
      <c r="H189" s="18"/>
      <c r="I189" s="16"/>
    </row>
    <row r="190" spans="1:9" ht="15.75" thickBot="1"/>
    <row r="191" spans="1:9" ht="15.75" thickBot="1">
      <c r="A191" s="31" t="s">
        <v>0</v>
      </c>
      <c r="B191" s="31"/>
      <c r="C191" s="31"/>
      <c r="D191" s="32" t="s">
        <v>165</v>
      </c>
      <c r="E191" s="33"/>
      <c r="F191" s="16"/>
      <c r="G191" s="16"/>
      <c r="H191" s="17">
        <v>221.3</v>
      </c>
      <c r="I191" s="16"/>
    </row>
    <row r="192" spans="1:9" ht="15.75" thickBot="1">
      <c r="A192" s="31" t="s">
        <v>1</v>
      </c>
      <c r="B192" s="31"/>
      <c r="C192" s="31"/>
      <c r="D192" s="34">
        <v>2</v>
      </c>
      <c r="E192" s="34"/>
      <c r="F192" s="16"/>
      <c r="G192" s="16"/>
      <c r="H192" s="18"/>
      <c r="I192" s="16"/>
    </row>
    <row r="193" spans="1:9" ht="15.75" thickBot="1"/>
    <row r="194" spans="1:9" ht="15.75" thickBot="1">
      <c r="A194" s="31" t="s">
        <v>0</v>
      </c>
      <c r="B194" s="31"/>
      <c r="C194" s="31"/>
      <c r="D194" s="32" t="s">
        <v>81</v>
      </c>
      <c r="E194" s="33"/>
      <c r="F194" s="16"/>
      <c r="G194" s="16"/>
      <c r="H194" s="17">
        <v>29.17</v>
      </c>
      <c r="I194" s="16"/>
    </row>
    <row r="195" spans="1:9" ht="15.75" thickBot="1">
      <c r="A195" s="31" t="s">
        <v>1</v>
      </c>
      <c r="B195" s="31"/>
      <c r="C195" s="31"/>
      <c r="D195" s="34">
        <v>12</v>
      </c>
      <c r="E195" s="34"/>
      <c r="F195" s="16"/>
      <c r="G195" s="16"/>
      <c r="H195" s="18"/>
      <c r="I195" s="16"/>
    </row>
    <row r="196" spans="1:9" ht="15.75" thickBot="1">
      <c r="A196" s="16"/>
      <c r="B196" s="16"/>
      <c r="C196" s="16"/>
      <c r="D196" s="16"/>
      <c r="E196" s="16"/>
      <c r="F196" s="16"/>
      <c r="G196" s="16"/>
      <c r="H196" s="18"/>
      <c r="I196" s="16"/>
    </row>
    <row r="197" spans="1:9" ht="15.75" thickBot="1">
      <c r="A197" s="31" t="s">
        <v>0</v>
      </c>
      <c r="B197" s="31"/>
      <c r="C197" s="31"/>
      <c r="D197" s="32" t="s">
        <v>82</v>
      </c>
      <c r="E197" s="33"/>
      <c r="F197" s="16"/>
      <c r="G197" s="16"/>
      <c r="H197" s="17">
        <v>263.89999999999998</v>
      </c>
      <c r="I197" s="16"/>
    </row>
    <row r="198" spans="1:9" ht="15.75" thickBot="1">
      <c r="A198" s="31" t="s">
        <v>1</v>
      </c>
      <c r="B198" s="31"/>
      <c r="C198" s="31"/>
      <c r="D198" s="34">
        <v>2</v>
      </c>
      <c r="E198" s="34"/>
      <c r="F198" s="16"/>
      <c r="G198" s="16"/>
      <c r="H198" s="18"/>
      <c r="I198" s="16"/>
    </row>
    <row r="199" spans="1:9" ht="15.75" thickBot="1">
      <c r="A199" s="16"/>
      <c r="B199" s="16"/>
      <c r="C199" s="16"/>
      <c r="D199" s="16"/>
      <c r="E199" s="16"/>
      <c r="F199" s="16"/>
      <c r="G199" s="16"/>
      <c r="H199" s="18"/>
      <c r="I199" s="16"/>
    </row>
    <row r="200" spans="1:9" ht="15.75" thickBot="1">
      <c r="A200" s="31" t="s">
        <v>0</v>
      </c>
      <c r="B200" s="31"/>
      <c r="C200" s="31"/>
      <c r="D200" s="32" t="s">
        <v>83</v>
      </c>
      <c r="E200" s="33"/>
      <c r="F200" s="16"/>
      <c r="G200" s="16"/>
      <c r="H200" s="17">
        <v>3.75</v>
      </c>
      <c r="I200" s="16"/>
    </row>
    <row r="201" spans="1:9" ht="15.75" thickBot="1">
      <c r="A201" s="31" t="s">
        <v>1</v>
      </c>
      <c r="B201" s="31"/>
      <c r="C201" s="31"/>
      <c r="D201" s="34">
        <v>50</v>
      </c>
      <c r="E201" s="34"/>
      <c r="F201" s="16"/>
      <c r="G201" s="16"/>
      <c r="H201" s="18"/>
      <c r="I201" s="16"/>
    </row>
    <row r="202" spans="1:9" ht="15.75" thickBot="1"/>
    <row r="203" spans="1:9" ht="30.75" customHeight="1" thickBot="1">
      <c r="A203" s="31" t="s">
        <v>0</v>
      </c>
      <c r="B203" s="31"/>
      <c r="C203" s="31"/>
      <c r="D203" s="32" t="s">
        <v>166</v>
      </c>
      <c r="E203" s="33"/>
      <c r="F203" s="16"/>
      <c r="G203" s="16"/>
      <c r="H203" s="17">
        <v>209.1</v>
      </c>
      <c r="I203" s="16"/>
    </row>
    <row r="204" spans="1:9" ht="15.75" thickBot="1">
      <c r="A204" s="31" t="s">
        <v>1</v>
      </c>
      <c r="B204" s="31"/>
      <c r="C204" s="31"/>
      <c r="D204" s="34">
        <v>2</v>
      </c>
      <c r="E204" s="34"/>
      <c r="F204" s="16"/>
      <c r="G204" s="16"/>
      <c r="H204" s="18"/>
      <c r="I204" s="16"/>
    </row>
    <row r="205" spans="1:9" ht="15.75" thickBot="1">
      <c r="A205" s="16"/>
      <c r="B205" s="16"/>
      <c r="C205" s="16"/>
      <c r="D205" s="16"/>
      <c r="E205" s="16"/>
      <c r="F205" s="16"/>
      <c r="G205" s="16"/>
      <c r="H205" s="18"/>
      <c r="I205" s="16"/>
    </row>
    <row r="206" spans="1:9" ht="15.75" thickBot="1">
      <c r="A206" s="31" t="s">
        <v>0</v>
      </c>
      <c r="B206" s="31"/>
      <c r="C206" s="31"/>
      <c r="D206" s="32" t="s">
        <v>85</v>
      </c>
      <c r="E206" s="33"/>
      <c r="F206" s="16"/>
      <c r="G206" s="16"/>
      <c r="H206" s="17">
        <v>55.82</v>
      </c>
      <c r="I206" s="16"/>
    </row>
    <row r="207" spans="1:9" ht="15.75" thickBot="1">
      <c r="A207" s="31" t="s">
        <v>1</v>
      </c>
      <c r="B207" s="31"/>
      <c r="C207" s="31"/>
      <c r="D207" s="34">
        <v>10</v>
      </c>
      <c r="E207" s="34"/>
      <c r="F207" s="16"/>
      <c r="G207" s="16"/>
      <c r="H207" s="18"/>
      <c r="I207" s="16"/>
    </row>
    <row r="208" spans="1:9" ht="15.75" thickBot="1">
      <c r="A208" s="16"/>
      <c r="B208" s="16"/>
      <c r="C208" s="16"/>
      <c r="D208" s="16"/>
      <c r="E208" s="16"/>
      <c r="F208" s="16"/>
      <c r="G208" s="16"/>
      <c r="H208" s="18"/>
      <c r="I208" s="16"/>
    </row>
    <row r="209" spans="1:9" ht="15.75" thickBot="1">
      <c r="A209" s="31" t="s">
        <v>0</v>
      </c>
      <c r="B209" s="31"/>
      <c r="C209" s="31"/>
      <c r="D209" s="32" t="s">
        <v>86</v>
      </c>
      <c r="E209" s="33"/>
      <c r="F209" s="16"/>
      <c r="G209" s="16"/>
      <c r="H209" s="17">
        <v>220.3</v>
      </c>
      <c r="I209" s="16"/>
    </row>
    <row r="210" spans="1:9" ht="15.75" thickBot="1">
      <c r="A210" s="31" t="s">
        <v>1</v>
      </c>
      <c r="B210" s="31"/>
      <c r="C210" s="31"/>
      <c r="D210" s="34">
        <v>2</v>
      </c>
      <c r="E210" s="34"/>
      <c r="F210" s="16"/>
      <c r="G210" s="16"/>
      <c r="H210" s="18"/>
      <c r="I210" s="16"/>
    </row>
    <row r="211" spans="1:9" ht="15.75" thickBot="1">
      <c r="A211" s="16"/>
      <c r="B211" s="16"/>
      <c r="C211" s="16"/>
      <c r="D211" s="16"/>
      <c r="E211" s="16"/>
      <c r="F211" s="16"/>
      <c r="G211" s="16"/>
      <c r="H211" s="18"/>
      <c r="I211" s="16"/>
    </row>
    <row r="212" spans="1:9" ht="36" customHeight="1" thickBot="1">
      <c r="A212" s="31" t="s">
        <v>0</v>
      </c>
      <c r="B212" s="31"/>
      <c r="C212" s="31"/>
      <c r="D212" s="32" t="s">
        <v>167</v>
      </c>
      <c r="E212" s="33"/>
      <c r="F212" s="16"/>
      <c r="G212" s="16"/>
      <c r="H212" s="17">
        <v>64.400000000000006</v>
      </c>
      <c r="I212" s="16"/>
    </row>
    <row r="213" spans="1:9" ht="15.75" thickBot="1">
      <c r="A213" s="31" t="s">
        <v>1</v>
      </c>
      <c r="B213" s="31"/>
      <c r="C213" s="31"/>
      <c r="D213" s="34">
        <v>2</v>
      </c>
      <c r="E213" s="34"/>
      <c r="F213" s="16"/>
      <c r="G213" s="16"/>
      <c r="H213" s="18"/>
      <c r="I213" s="16"/>
    </row>
    <row r="214" spans="1:9" ht="15.75" thickBot="1">
      <c r="A214" s="16"/>
      <c r="B214" s="16"/>
      <c r="C214" s="16"/>
      <c r="D214" s="16"/>
      <c r="E214" s="16"/>
      <c r="F214" s="16"/>
      <c r="G214" s="16"/>
      <c r="H214" s="18"/>
      <c r="I214" s="16"/>
    </row>
    <row r="215" spans="1:9" ht="35.25" customHeight="1" thickBot="1">
      <c r="A215" s="31" t="s">
        <v>0</v>
      </c>
      <c r="B215" s="31"/>
      <c r="C215" s="31"/>
      <c r="D215" s="32" t="s">
        <v>168</v>
      </c>
      <c r="E215" s="33"/>
      <c r="F215" s="16"/>
      <c r="G215" s="16"/>
      <c r="H215" s="17">
        <v>270.2</v>
      </c>
      <c r="I215" s="16"/>
    </row>
    <row r="216" spans="1:9" ht="15.75" thickBot="1">
      <c r="A216" s="31" t="s">
        <v>1</v>
      </c>
      <c r="B216" s="31"/>
      <c r="C216" s="31"/>
      <c r="D216" s="34">
        <v>2</v>
      </c>
      <c r="E216" s="34"/>
      <c r="F216" s="16"/>
      <c r="G216" s="16"/>
      <c r="H216" s="18"/>
      <c r="I216" s="16"/>
    </row>
    <row r="217" spans="1:9" ht="15.75" thickBot="1">
      <c r="A217" s="16"/>
      <c r="B217" s="16"/>
      <c r="C217" s="16"/>
      <c r="D217" s="16"/>
      <c r="E217" s="16"/>
      <c r="F217" s="16"/>
      <c r="G217" s="16"/>
      <c r="H217" s="18"/>
      <c r="I217" s="16"/>
    </row>
    <row r="218" spans="1:9" ht="30" customHeight="1" thickBot="1">
      <c r="A218" s="31" t="s">
        <v>0</v>
      </c>
      <c r="B218" s="31"/>
      <c r="C218" s="31"/>
      <c r="D218" s="32" t="s">
        <v>169</v>
      </c>
      <c r="E218" s="33"/>
      <c r="F218" s="16"/>
      <c r="G218" s="16"/>
      <c r="H218" s="17">
        <v>413.3</v>
      </c>
      <c r="I218" s="16"/>
    </row>
    <row r="219" spans="1:9" ht="15.75" thickBot="1">
      <c r="A219" s="31" t="s">
        <v>1</v>
      </c>
      <c r="B219" s="31"/>
      <c r="C219" s="31"/>
      <c r="D219" s="34">
        <v>2</v>
      </c>
      <c r="E219" s="34"/>
      <c r="F219" s="16"/>
      <c r="G219" s="16"/>
      <c r="H219" s="18"/>
      <c r="I219" s="16"/>
    </row>
    <row r="220" spans="1:9" ht="15.75" thickBot="1">
      <c r="A220" s="16"/>
      <c r="B220" s="16"/>
      <c r="C220" s="16"/>
      <c r="D220" s="16"/>
      <c r="E220" s="16"/>
      <c r="F220" s="16"/>
      <c r="G220" s="16"/>
      <c r="H220" s="18"/>
      <c r="I220" s="16"/>
    </row>
    <row r="221" spans="1:9" ht="15.75" thickBot="1">
      <c r="A221" s="31" t="s">
        <v>0</v>
      </c>
      <c r="B221" s="31"/>
      <c r="C221" s="31"/>
      <c r="D221" s="32" t="s">
        <v>91</v>
      </c>
      <c r="E221" s="33"/>
      <c r="F221" s="16"/>
      <c r="G221" s="16"/>
      <c r="H221" s="17">
        <v>797.8</v>
      </c>
      <c r="I221" s="16"/>
    </row>
    <row r="222" spans="1:9" ht="15.75" thickBot="1">
      <c r="A222" s="31" t="s">
        <v>1</v>
      </c>
      <c r="B222" s="31"/>
      <c r="C222" s="31"/>
      <c r="D222" s="34">
        <v>1</v>
      </c>
      <c r="E222" s="34"/>
      <c r="F222" s="16"/>
      <c r="G222" s="16"/>
      <c r="H222" s="18"/>
      <c r="I222" s="16"/>
    </row>
    <row r="223" spans="1:9" ht="15.75" thickBot="1"/>
    <row r="224" spans="1:9" ht="15.75" thickBot="1">
      <c r="A224" s="31" t="s">
        <v>0</v>
      </c>
      <c r="B224" s="31"/>
      <c r="C224" s="31"/>
      <c r="D224" s="32" t="s">
        <v>92</v>
      </c>
      <c r="E224" s="33"/>
      <c r="F224" s="16"/>
      <c r="G224" s="16"/>
      <c r="H224" s="17">
        <v>24.77</v>
      </c>
      <c r="I224" s="16"/>
    </row>
    <row r="225" spans="1:9" ht="15.75" thickBot="1">
      <c r="A225" s="31" t="s">
        <v>1</v>
      </c>
      <c r="B225" s="31"/>
      <c r="C225" s="31"/>
      <c r="D225" s="34">
        <v>50</v>
      </c>
      <c r="E225" s="34"/>
      <c r="F225" s="16"/>
      <c r="G225" s="16"/>
      <c r="H225" s="18"/>
      <c r="I225" s="16"/>
    </row>
    <row r="226" spans="1:9" ht="15.75" thickBot="1">
      <c r="A226" s="16"/>
      <c r="B226" s="16"/>
      <c r="C226" s="16"/>
      <c r="D226" s="16"/>
      <c r="E226" s="16"/>
      <c r="F226" s="16"/>
      <c r="G226" s="16"/>
      <c r="H226" s="18"/>
      <c r="I226" s="16"/>
    </row>
    <row r="227" spans="1:9" ht="15.75" thickBot="1">
      <c r="A227" s="31" t="s">
        <v>0</v>
      </c>
      <c r="B227" s="31"/>
      <c r="C227" s="31"/>
      <c r="D227" s="32" t="s">
        <v>93</v>
      </c>
      <c r="E227" s="33"/>
      <c r="F227" s="16"/>
      <c r="G227" s="16"/>
      <c r="H227" s="17">
        <v>24.77</v>
      </c>
      <c r="I227" s="16"/>
    </row>
    <row r="228" spans="1:9" ht="15.75" thickBot="1">
      <c r="A228" s="31" t="s">
        <v>1</v>
      </c>
      <c r="B228" s="31"/>
      <c r="C228" s="31"/>
      <c r="D228" s="34">
        <v>50</v>
      </c>
      <c r="E228" s="34"/>
      <c r="F228" s="16"/>
      <c r="G228" s="16"/>
      <c r="H228" s="18"/>
      <c r="I228" s="16"/>
    </row>
    <row r="229" spans="1:9" ht="15.75" thickBot="1">
      <c r="A229" s="16"/>
      <c r="B229" s="16"/>
      <c r="C229" s="16"/>
      <c r="D229" s="16"/>
      <c r="E229" s="16"/>
      <c r="F229" s="16"/>
      <c r="G229" s="16"/>
      <c r="H229" s="18"/>
      <c r="I229" s="16"/>
    </row>
    <row r="230" spans="1:9" ht="15.75" thickBot="1">
      <c r="A230" s="31" t="s">
        <v>0</v>
      </c>
      <c r="B230" s="31"/>
      <c r="C230" s="31"/>
      <c r="D230" s="32" t="s">
        <v>94</v>
      </c>
      <c r="E230" s="33"/>
      <c r="F230" s="16"/>
      <c r="G230" s="16"/>
      <c r="H230" s="17">
        <v>24.77</v>
      </c>
      <c r="I230" s="16"/>
    </row>
    <row r="231" spans="1:9" ht="15.75" thickBot="1">
      <c r="A231" s="31" t="s">
        <v>1</v>
      </c>
      <c r="B231" s="31"/>
      <c r="C231" s="31"/>
      <c r="D231" s="34">
        <v>50</v>
      </c>
      <c r="E231" s="34"/>
      <c r="F231" s="16"/>
      <c r="G231" s="16"/>
      <c r="H231" s="18"/>
      <c r="I231" s="16"/>
    </row>
    <row r="232" spans="1:9" ht="15.75" thickBot="1">
      <c r="A232" s="16"/>
      <c r="B232" s="16"/>
      <c r="C232" s="16"/>
      <c r="D232" s="16"/>
      <c r="E232" s="16"/>
      <c r="F232" s="16"/>
      <c r="G232" s="16"/>
      <c r="H232" s="18"/>
      <c r="I232" s="16"/>
    </row>
    <row r="233" spans="1:9" ht="15.75" thickBot="1">
      <c r="A233" s="31" t="s">
        <v>0</v>
      </c>
      <c r="B233" s="31"/>
      <c r="C233" s="31"/>
      <c r="D233" s="32" t="s">
        <v>95</v>
      </c>
      <c r="E233" s="33"/>
      <c r="F233" s="16"/>
      <c r="G233" s="16"/>
      <c r="H233" s="17">
        <v>24.77</v>
      </c>
      <c r="I233" s="16"/>
    </row>
    <row r="234" spans="1:9" ht="15.75" thickBot="1">
      <c r="A234" s="31" t="s">
        <v>1</v>
      </c>
      <c r="B234" s="31"/>
      <c r="C234" s="31"/>
      <c r="D234" s="34">
        <v>50</v>
      </c>
      <c r="E234" s="34"/>
      <c r="F234" s="16"/>
      <c r="G234" s="16"/>
      <c r="H234" s="18"/>
      <c r="I234" s="16"/>
    </row>
    <row r="235" spans="1:9" ht="15.75" thickBot="1">
      <c r="A235" s="16"/>
      <c r="B235" s="16"/>
      <c r="C235" s="16"/>
      <c r="D235" s="16"/>
      <c r="E235" s="16"/>
      <c r="F235" s="16"/>
      <c r="G235" s="16"/>
      <c r="H235" s="18"/>
      <c r="I235" s="16"/>
    </row>
    <row r="236" spans="1:9" ht="15.75" thickBot="1">
      <c r="A236" s="31" t="s">
        <v>0</v>
      </c>
      <c r="B236" s="31"/>
      <c r="C236" s="31"/>
      <c r="D236" s="32" t="s">
        <v>96</v>
      </c>
      <c r="E236" s="33"/>
      <c r="F236" s="16"/>
      <c r="G236" s="16"/>
      <c r="H236" s="17">
        <v>24.77</v>
      </c>
      <c r="I236" s="16"/>
    </row>
    <row r="237" spans="1:9" ht="15.75" thickBot="1">
      <c r="A237" s="31" t="s">
        <v>1</v>
      </c>
      <c r="B237" s="31"/>
      <c r="C237" s="31"/>
      <c r="D237" s="34">
        <v>50</v>
      </c>
      <c r="E237" s="34"/>
      <c r="F237" s="16"/>
      <c r="G237" s="16"/>
      <c r="H237" s="18"/>
      <c r="I237" s="16"/>
    </row>
    <row r="238" spans="1:9" ht="15.75" thickBot="1">
      <c r="A238" s="16"/>
      <c r="B238" s="16"/>
      <c r="C238" s="16"/>
      <c r="D238" s="16"/>
      <c r="E238" s="16"/>
      <c r="F238" s="16"/>
      <c r="G238" s="16"/>
      <c r="H238" s="18"/>
      <c r="I238" s="16"/>
    </row>
    <row r="239" spans="1:9" ht="15.75" thickBot="1">
      <c r="A239" s="31" t="s">
        <v>0</v>
      </c>
      <c r="B239" s="31"/>
      <c r="C239" s="31"/>
      <c r="D239" s="32" t="s">
        <v>97</v>
      </c>
      <c r="E239" s="33"/>
      <c r="F239" s="16"/>
      <c r="G239" s="16"/>
      <c r="H239" s="17">
        <v>24.77</v>
      </c>
      <c r="I239" s="16"/>
    </row>
    <row r="240" spans="1:9" ht="15.75" thickBot="1">
      <c r="A240" s="31" t="s">
        <v>1</v>
      </c>
      <c r="B240" s="31"/>
      <c r="C240" s="31"/>
      <c r="D240" s="34">
        <v>30</v>
      </c>
      <c r="E240" s="34"/>
      <c r="F240" s="16"/>
      <c r="G240" s="16"/>
      <c r="H240" s="18"/>
      <c r="I240" s="16"/>
    </row>
    <row r="241" spans="1:9" ht="15.75" thickBot="1">
      <c r="A241" s="16"/>
      <c r="B241" s="16"/>
      <c r="C241" s="16"/>
      <c r="D241" s="16"/>
      <c r="E241" s="16"/>
      <c r="F241" s="16"/>
      <c r="G241" s="16"/>
      <c r="H241" s="18"/>
      <c r="I241" s="16"/>
    </row>
    <row r="242" spans="1:9" ht="15.75" thickBot="1">
      <c r="A242" s="31" t="s">
        <v>0</v>
      </c>
      <c r="B242" s="31"/>
      <c r="C242" s="31"/>
      <c r="D242" s="32" t="s">
        <v>98</v>
      </c>
      <c r="E242" s="33"/>
      <c r="F242" s="16"/>
      <c r="G242" s="16"/>
      <c r="H242" s="17">
        <v>24.77</v>
      </c>
      <c r="I242" s="16"/>
    </row>
    <row r="243" spans="1:9" ht="15.75" thickBot="1">
      <c r="A243" s="31" t="s">
        <v>1</v>
      </c>
      <c r="B243" s="31"/>
      <c r="C243" s="31"/>
      <c r="D243" s="34">
        <v>50</v>
      </c>
      <c r="E243" s="34"/>
      <c r="F243" s="16"/>
      <c r="G243" s="16"/>
      <c r="H243" s="18"/>
      <c r="I243" s="16"/>
    </row>
    <row r="244" spans="1:9" ht="15.75" thickBot="1">
      <c r="A244" s="16"/>
      <c r="B244" s="16"/>
      <c r="C244" s="16"/>
      <c r="D244" s="16"/>
      <c r="E244" s="16"/>
      <c r="F244" s="16"/>
      <c r="G244" s="16"/>
      <c r="H244" s="18"/>
      <c r="I244" s="16"/>
    </row>
    <row r="245" spans="1:9" ht="15.75" thickBot="1">
      <c r="A245" s="31" t="s">
        <v>0</v>
      </c>
      <c r="B245" s="31"/>
      <c r="C245" s="31"/>
      <c r="D245" s="32" t="s">
        <v>99</v>
      </c>
      <c r="E245" s="33"/>
      <c r="F245" s="16"/>
      <c r="G245" s="16"/>
      <c r="H245" s="17">
        <v>24.77</v>
      </c>
      <c r="I245" s="16"/>
    </row>
    <row r="246" spans="1:9" ht="15.75" thickBot="1">
      <c r="A246" s="31" t="s">
        <v>1</v>
      </c>
      <c r="B246" s="31"/>
      <c r="C246" s="31"/>
      <c r="D246" s="34">
        <v>50</v>
      </c>
      <c r="E246" s="34"/>
      <c r="F246" s="16"/>
      <c r="G246" s="16"/>
      <c r="H246" s="18"/>
      <c r="I246" s="16"/>
    </row>
    <row r="247" spans="1:9" ht="15.75" thickBot="1"/>
    <row r="248" spans="1:9" ht="15.75" thickBot="1">
      <c r="A248" s="31" t="s">
        <v>0</v>
      </c>
      <c r="B248" s="31"/>
      <c r="C248" s="31"/>
      <c r="D248" s="32" t="s">
        <v>103</v>
      </c>
      <c r="E248" s="33"/>
      <c r="F248" s="16"/>
      <c r="G248" s="16"/>
      <c r="H248" s="17">
        <v>14.65</v>
      </c>
      <c r="I248" s="16"/>
    </row>
    <row r="249" spans="1:9" ht="15.75" thickBot="1">
      <c r="A249" s="31" t="s">
        <v>1</v>
      </c>
      <c r="B249" s="31"/>
      <c r="C249" s="31"/>
      <c r="D249" s="34">
        <v>30</v>
      </c>
      <c r="E249" s="34"/>
      <c r="F249" s="16"/>
      <c r="G249" s="16"/>
      <c r="H249" s="18"/>
      <c r="I249" s="16"/>
    </row>
    <row r="250" spans="1:9" ht="15.75" thickBot="1">
      <c r="A250" s="16"/>
      <c r="B250" s="16"/>
      <c r="C250" s="16"/>
      <c r="D250" s="16"/>
      <c r="E250" s="16"/>
      <c r="F250" s="16"/>
      <c r="G250" s="16"/>
      <c r="H250" s="18"/>
      <c r="I250" s="16"/>
    </row>
    <row r="251" spans="1:9" ht="15.75" thickBot="1">
      <c r="A251" s="31" t="s">
        <v>0</v>
      </c>
      <c r="B251" s="31"/>
      <c r="C251" s="31"/>
      <c r="D251" s="32" t="s">
        <v>104</v>
      </c>
      <c r="E251" s="33"/>
      <c r="F251" s="16"/>
      <c r="G251" s="16"/>
      <c r="H251" s="17">
        <v>14.65</v>
      </c>
      <c r="I251" s="16"/>
    </row>
    <row r="252" spans="1:9" ht="15.75" thickBot="1">
      <c r="A252" s="31" t="s">
        <v>1</v>
      </c>
      <c r="B252" s="31"/>
      <c r="C252" s="31"/>
      <c r="D252" s="34">
        <v>30</v>
      </c>
      <c r="E252" s="34"/>
      <c r="F252" s="16"/>
      <c r="G252" s="16"/>
      <c r="H252" s="18"/>
      <c r="I252" s="16"/>
    </row>
    <row r="253" spans="1:9" ht="15.75" thickBot="1">
      <c r="A253" s="16"/>
      <c r="B253" s="16"/>
      <c r="C253" s="16"/>
      <c r="D253" s="16"/>
      <c r="E253" s="16"/>
      <c r="F253" s="16"/>
      <c r="G253" s="16"/>
      <c r="H253" s="18"/>
      <c r="I253" s="16"/>
    </row>
    <row r="254" spans="1:9" ht="15.75" thickBot="1">
      <c r="A254" s="31" t="s">
        <v>0</v>
      </c>
      <c r="B254" s="31"/>
      <c r="C254" s="31"/>
      <c r="D254" s="32" t="s">
        <v>105</v>
      </c>
      <c r="E254" s="33"/>
      <c r="F254" s="16"/>
      <c r="G254" s="16"/>
      <c r="H254" s="17">
        <v>14.65</v>
      </c>
      <c r="I254" s="16"/>
    </row>
    <row r="255" spans="1:9" ht="15.75" thickBot="1">
      <c r="A255" s="31" t="s">
        <v>1</v>
      </c>
      <c r="B255" s="31"/>
      <c r="C255" s="31"/>
      <c r="D255" s="34">
        <v>30</v>
      </c>
      <c r="E255" s="34"/>
      <c r="F255" s="16"/>
      <c r="G255" s="16"/>
      <c r="H255" s="18"/>
      <c r="I255" s="16"/>
    </row>
    <row r="256" spans="1:9" ht="15.75" thickBot="1"/>
    <row r="257" spans="1:9" ht="15.75" thickBot="1">
      <c r="A257" s="31" t="s">
        <v>0</v>
      </c>
      <c r="B257" s="31"/>
      <c r="C257" s="31"/>
      <c r="D257" s="32" t="s">
        <v>170</v>
      </c>
      <c r="E257" s="33"/>
      <c r="F257" s="16"/>
      <c r="G257" s="16"/>
      <c r="H257" s="17">
        <v>17.600000000000001</v>
      </c>
      <c r="I257" s="16"/>
    </row>
    <row r="258" spans="1:9" ht="15.75" thickBot="1">
      <c r="A258" s="31" t="s">
        <v>1</v>
      </c>
      <c r="B258" s="31"/>
      <c r="C258" s="31"/>
      <c r="D258" s="34">
        <v>140</v>
      </c>
      <c r="E258" s="34"/>
      <c r="F258" s="16"/>
      <c r="G258" s="16"/>
      <c r="H258" s="18"/>
      <c r="I258" s="16"/>
    </row>
    <row r="259" spans="1:9" ht="15.75" thickBot="1"/>
    <row r="260" spans="1:9" ht="29.25" customHeight="1" thickBot="1">
      <c r="A260" s="31" t="s">
        <v>0</v>
      </c>
      <c r="B260" s="31"/>
      <c r="C260" s="31"/>
      <c r="D260" s="32" t="s">
        <v>171</v>
      </c>
      <c r="E260" s="33"/>
      <c r="F260" s="16"/>
      <c r="G260" s="16"/>
      <c r="H260" s="17">
        <v>14</v>
      </c>
      <c r="I260" s="16"/>
    </row>
    <row r="261" spans="1:9" ht="15.75" thickBot="1">
      <c r="A261" s="31" t="s">
        <v>1</v>
      </c>
      <c r="B261" s="31"/>
      <c r="C261" s="31"/>
      <c r="D261" s="34">
        <v>8</v>
      </c>
      <c r="E261" s="34"/>
      <c r="F261" s="16"/>
      <c r="G261" s="16"/>
      <c r="H261" s="18"/>
      <c r="I261" s="16"/>
    </row>
    <row r="262" spans="1:9" ht="15.75" thickBot="1"/>
    <row r="263" spans="1:9" ht="31.5" customHeight="1" thickBot="1">
      <c r="A263" s="31" t="s">
        <v>0</v>
      </c>
      <c r="B263" s="31"/>
      <c r="C263" s="31"/>
      <c r="D263" s="32" t="s">
        <v>172</v>
      </c>
      <c r="E263" s="33"/>
      <c r="F263" s="16"/>
      <c r="G263" s="16"/>
      <c r="H263" s="17">
        <v>27.57</v>
      </c>
      <c r="I263" s="16"/>
    </row>
    <row r="264" spans="1:9" ht="15.75" thickBot="1">
      <c r="A264" s="31" t="s">
        <v>1</v>
      </c>
      <c r="B264" s="31"/>
      <c r="C264" s="31"/>
      <c r="D264" s="34">
        <v>300</v>
      </c>
      <c r="E264" s="34"/>
      <c r="F264" s="16"/>
      <c r="G264" s="16"/>
      <c r="H264" s="18"/>
      <c r="I264" s="16"/>
    </row>
    <row r="265" spans="1:9" ht="15.75" thickBot="1"/>
    <row r="266" spans="1:9" ht="15.75" thickBot="1">
      <c r="A266" s="31" t="s">
        <v>0</v>
      </c>
      <c r="B266" s="31"/>
      <c r="C266" s="31"/>
      <c r="D266" s="32" t="s">
        <v>173</v>
      </c>
      <c r="E266" s="33"/>
      <c r="F266" s="16"/>
      <c r="G266" s="16"/>
      <c r="H266" s="17">
        <v>3936</v>
      </c>
      <c r="I266" s="16"/>
    </row>
    <row r="267" spans="1:9" ht="15.75" thickBot="1">
      <c r="A267" s="31" t="s">
        <v>1</v>
      </c>
      <c r="B267" s="31"/>
      <c r="C267" s="31"/>
      <c r="D267" s="34">
        <v>1</v>
      </c>
      <c r="E267" s="34"/>
      <c r="F267" s="16"/>
      <c r="G267" s="16"/>
      <c r="H267" s="18"/>
      <c r="I267" s="16"/>
    </row>
    <row r="268" spans="1:9" ht="15.75" thickBot="1"/>
    <row r="269" spans="1:9" ht="15.75" thickBot="1">
      <c r="A269" s="31" t="s">
        <v>0</v>
      </c>
      <c r="B269" s="31"/>
      <c r="C269" s="31"/>
      <c r="D269" s="32" t="s">
        <v>124</v>
      </c>
      <c r="E269" s="33"/>
      <c r="F269" s="16"/>
      <c r="G269" s="16"/>
      <c r="H269" s="17">
        <v>25.98</v>
      </c>
      <c r="I269" s="16"/>
    </row>
    <row r="270" spans="1:9" ht="15.75" thickBot="1">
      <c r="A270" s="31" t="s">
        <v>1</v>
      </c>
      <c r="B270" s="31"/>
      <c r="C270" s="31"/>
      <c r="D270" s="34">
        <v>25</v>
      </c>
      <c r="E270" s="34"/>
      <c r="F270" s="16"/>
      <c r="G270" s="16"/>
      <c r="H270" s="18"/>
      <c r="I270" s="16"/>
    </row>
    <row r="271" spans="1:9" ht="15.75" thickBot="1"/>
    <row r="272" spans="1:9" ht="15.75" thickBot="1">
      <c r="A272" s="31" t="s">
        <v>0</v>
      </c>
      <c r="B272" s="31"/>
      <c r="C272" s="31"/>
      <c r="D272" s="32" t="s">
        <v>174</v>
      </c>
      <c r="E272" s="33"/>
      <c r="F272" s="16"/>
      <c r="G272" s="16"/>
      <c r="H272" s="17">
        <v>24.42</v>
      </c>
      <c r="I272" s="16"/>
    </row>
    <row r="273" spans="1:9" ht="15.75" thickBot="1">
      <c r="A273" s="31" t="s">
        <v>1</v>
      </c>
      <c r="B273" s="31"/>
      <c r="C273" s="31"/>
      <c r="D273" s="34">
        <v>25</v>
      </c>
      <c r="E273" s="34"/>
      <c r="F273" s="16"/>
      <c r="G273" s="16"/>
      <c r="H273" s="18"/>
      <c r="I273" s="16"/>
    </row>
    <row r="274" spans="1:9" ht="15.75" thickBot="1"/>
    <row r="275" spans="1:9" ht="15.75" thickBot="1">
      <c r="A275" s="31" t="s">
        <v>0</v>
      </c>
      <c r="B275" s="31"/>
      <c r="C275" s="31"/>
      <c r="D275" s="32" t="s">
        <v>119</v>
      </c>
      <c r="E275" s="33"/>
      <c r="F275" s="16"/>
      <c r="G275" s="16"/>
      <c r="H275" s="17">
        <v>324.8</v>
      </c>
      <c r="I275" s="16"/>
    </row>
    <row r="276" spans="1:9" ht="15.75" thickBot="1">
      <c r="A276" s="31" t="s">
        <v>1</v>
      </c>
      <c r="B276" s="31"/>
      <c r="C276" s="31"/>
      <c r="D276" s="34">
        <v>2</v>
      </c>
      <c r="E276" s="34"/>
      <c r="F276" s="16"/>
      <c r="G276" s="16"/>
      <c r="H276" s="18"/>
      <c r="I276" s="16"/>
    </row>
    <row r="277" spans="1:9" ht="15.75" thickBot="1">
      <c r="A277" s="16"/>
      <c r="B277" s="16"/>
      <c r="C277" s="16"/>
      <c r="D277" s="16"/>
      <c r="E277" s="16"/>
      <c r="F277" s="16"/>
      <c r="G277" s="16"/>
      <c r="H277" s="18"/>
      <c r="I277" s="16"/>
    </row>
    <row r="278" spans="1:9" ht="15.75" thickBot="1">
      <c r="A278" s="31" t="s">
        <v>0</v>
      </c>
      <c r="B278" s="31"/>
      <c r="C278" s="31"/>
      <c r="D278" s="32" t="s">
        <v>120</v>
      </c>
      <c r="E278" s="33"/>
      <c r="F278" s="16"/>
      <c r="G278" s="16"/>
      <c r="H278" s="17">
        <v>454.7</v>
      </c>
      <c r="I278" s="16"/>
    </row>
    <row r="279" spans="1:9" ht="15.75" thickBot="1">
      <c r="A279" s="31" t="s">
        <v>1</v>
      </c>
      <c r="B279" s="31"/>
      <c r="C279" s="31"/>
      <c r="D279" s="34">
        <v>2</v>
      </c>
      <c r="E279" s="34"/>
      <c r="F279" s="16"/>
      <c r="G279" s="16"/>
      <c r="H279" s="18"/>
      <c r="I279" s="16"/>
    </row>
    <row r="280" spans="1:9" ht="15.75" thickBot="1">
      <c r="A280" s="16"/>
      <c r="B280" s="16"/>
      <c r="C280" s="16"/>
      <c r="D280" s="16"/>
      <c r="E280" s="16"/>
      <c r="F280" s="16"/>
      <c r="G280" s="16"/>
      <c r="H280" s="18"/>
      <c r="I280" s="16"/>
    </row>
    <row r="281" spans="1:9" ht="15.75" thickBot="1">
      <c r="A281" s="31" t="s">
        <v>0</v>
      </c>
      <c r="B281" s="31"/>
      <c r="C281" s="31"/>
      <c r="D281" s="32" t="s">
        <v>175</v>
      </c>
      <c r="E281" s="33"/>
      <c r="F281" s="16"/>
      <c r="G281" s="16"/>
      <c r="H281" s="17">
        <v>215.1</v>
      </c>
      <c r="I281" s="16"/>
    </row>
    <row r="282" spans="1:9" ht="15.75" thickBot="1">
      <c r="A282" s="31" t="s">
        <v>1</v>
      </c>
      <c r="B282" s="31"/>
      <c r="C282" s="31"/>
      <c r="D282" s="34">
        <v>2</v>
      </c>
      <c r="E282" s="34"/>
      <c r="F282" s="16"/>
      <c r="G282" s="16"/>
      <c r="H282" s="18"/>
      <c r="I282" s="16"/>
    </row>
    <row r="283" spans="1:9" ht="15.75" thickBot="1"/>
    <row r="284" spans="1:9" ht="15.75" thickBot="1">
      <c r="A284" s="31" t="s">
        <v>0</v>
      </c>
      <c r="B284" s="31"/>
      <c r="C284" s="31"/>
      <c r="D284" s="32" t="s">
        <v>176</v>
      </c>
      <c r="E284" s="33"/>
      <c r="F284" s="16"/>
      <c r="G284" s="16"/>
      <c r="H284" s="17"/>
      <c r="I284" s="16"/>
    </row>
    <row r="285" spans="1:9" ht="15.75" thickBot="1">
      <c r="A285" s="31" t="s">
        <v>1</v>
      </c>
      <c r="B285" s="31"/>
      <c r="C285" s="31"/>
      <c r="D285" s="34">
        <v>50</v>
      </c>
      <c r="E285" s="34"/>
      <c r="F285" s="16"/>
      <c r="G285" s="16"/>
      <c r="H285" s="18"/>
      <c r="I285" s="16"/>
    </row>
    <row r="286" spans="1:9" ht="15.75" thickBot="1"/>
    <row r="287" spans="1:9" ht="15.75" thickBot="1">
      <c r="A287" s="31" t="s">
        <v>0</v>
      </c>
      <c r="B287" s="31"/>
      <c r="C287" s="31"/>
      <c r="D287" s="32" t="s">
        <v>178</v>
      </c>
      <c r="E287" s="33"/>
      <c r="F287" s="16"/>
      <c r="G287" s="16"/>
      <c r="H287" s="17"/>
      <c r="I287" s="16"/>
    </row>
    <row r="288" spans="1:9" ht="15.75" thickBot="1">
      <c r="A288" s="31" t="s">
        <v>1</v>
      </c>
      <c r="B288" s="31"/>
      <c r="C288" s="31"/>
      <c r="D288" s="34">
        <v>2</v>
      </c>
      <c r="E288" s="34"/>
      <c r="F288" s="16"/>
      <c r="G288" s="16"/>
      <c r="H288" s="18"/>
      <c r="I288" s="16"/>
    </row>
  </sheetData>
  <mergeCells count="379">
    <mergeCell ref="A3:E3"/>
    <mergeCell ref="A1:E1"/>
    <mergeCell ref="A2:E2"/>
    <mergeCell ref="A4:C4"/>
    <mergeCell ref="D4:E4"/>
    <mergeCell ref="A5:C5"/>
    <mergeCell ref="D5:E5"/>
    <mergeCell ref="A7:C7"/>
    <mergeCell ref="D7:E7"/>
    <mergeCell ref="A13:C13"/>
    <mergeCell ref="D13:E13"/>
    <mergeCell ref="A14:C14"/>
    <mergeCell ref="D14:E14"/>
    <mergeCell ref="A16:C16"/>
    <mergeCell ref="D16:E16"/>
    <mergeCell ref="A8:C8"/>
    <mergeCell ref="D8:E8"/>
    <mergeCell ref="A10:C10"/>
    <mergeCell ref="D10:E10"/>
    <mergeCell ref="A11:C11"/>
    <mergeCell ref="D11:E11"/>
    <mergeCell ref="A22:C22"/>
    <mergeCell ref="D22:E22"/>
    <mergeCell ref="A23:C23"/>
    <mergeCell ref="D23:E23"/>
    <mergeCell ref="A25:C25"/>
    <mergeCell ref="D25:E25"/>
    <mergeCell ref="A17:C17"/>
    <mergeCell ref="D17:E17"/>
    <mergeCell ref="A19:C19"/>
    <mergeCell ref="D19:E19"/>
    <mergeCell ref="A20:C20"/>
    <mergeCell ref="D20:E20"/>
    <mergeCell ref="A31:C31"/>
    <mergeCell ref="D31:E31"/>
    <mergeCell ref="A32:C32"/>
    <mergeCell ref="D32:E32"/>
    <mergeCell ref="A34:C34"/>
    <mergeCell ref="D34:E34"/>
    <mergeCell ref="A26:C26"/>
    <mergeCell ref="D26:E26"/>
    <mergeCell ref="A28:C28"/>
    <mergeCell ref="D28:E28"/>
    <mergeCell ref="A29:C29"/>
    <mergeCell ref="D29:E29"/>
    <mergeCell ref="A40:C40"/>
    <mergeCell ref="D40:E40"/>
    <mergeCell ref="A41:C41"/>
    <mergeCell ref="D41:E41"/>
    <mergeCell ref="A43:C43"/>
    <mergeCell ref="D43:E43"/>
    <mergeCell ref="A35:C35"/>
    <mergeCell ref="D35:E35"/>
    <mergeCell ref="A37:C37"/>
    <mergeCell ref="D37:E37"/>
    <mergeCell ref="A38:C38"/>
    <mergeCell ref="D38:E38"/>
    <mergeCell ref="A52:C52"/>
    <mergeCell ref="D52:E52"/>
    <mergeCell ref="A53:C53"/>
    <mergeCell ref="D53:E53"/>
    <mergeCell ref="A55:C55"/>
    <mergeCell ref="D55:E55"/>
    <mergeCell ref="A44:C44"/>
    <mergeCell ref="D44:E44"/>
    <mergeCell ref="A49:C49"/>
    <mergeCell ref="D49:E49"/>
    <mergeCell ref="A50:C50"/>
    <mergeCell ref="D50:E50"/>
    <mergeCell ref="A46:C46"/>
    <mergeCell ref="D46:E46"/>
    <mergeCell ref="A47:C47"/>
    <mergeCell ref="D47:E47"/>
    <mergeCell ref="A66:C66"/>
    <mergeCell ref="D66:E66"/>
    <mergeCell ref="A62:C62"/>
    <mergeCell ref="D62:E62"/>
    <mergeCell ref="A63:C63"/>
    <mergeCell ref="D63:E63"/>
    <mergeCell ref="A65:C65"/>
    <mergeCell ref="D65:E65"/>
    <mergeCell ref="A56:C56"/>
    <mergeCell ref="D56:E56"/>
    <mergeCell ref="A58:C58"/>
    <mergeCell ref="D58:E58"/>
    <mergeCell ref="A59:C59"/>
    <mergeCell ref="D59:E59"/>
    <mergeCell ref="A68:C68"/>
    <mergeCell ref="D68:E68"/>
    <mergeCell ref="A69:C69"/>
    <mergeCell ref="D69:E69"/>
    <mergeCell ref="A74:C74"/>
    <mergeCell ref="D74:E74"/>
    <mergeCell ref="A71:C71"/>
    <mergeCell ref="D71:E71"/>
    <mergeCell ref="A72:C72"/>
    <mergeCell ref="D72:E72"/>
    <mergeCell ref="A80:C80"/>
    <mergeCell ref="D80:E80"/>
    <mergeCell ref="A81:C81"/>
    <mergeCell ref="D81:E81"/>
    <mergeCell ref="A83:C83"/>
    <mergeCell ref="D83:E83"/>
    <mergeCell ref="A75:C75"/>
    <mergeCell ref="D75:E75"/>
    <mergeCell ref="A77:C77"/>
    <mergeCell ref="D77:E77"/>
    <mergeCell ref="A78:C78"/>
    <mergeCell ref="D78:E78"/>
    <mergeCell ref="A89:C89"/>
    <mergeCell ref="D89:E89"/>
    <mergeCell ref="A90:C90"/>
    <mergeCell ref="D90:E90"/>
    <mergeCell ref="A93:C93"/>
    <mergeCell ref="D93:E93"/>
    <mergeCell ref="A84:C84"/>
    <mergeCell ref="D84:E84"/>
    <mergeCell ref="A86:C86"/>
    <mergeCell ref="D86:E86"/>
    <mergeCell ref="A87:C87"/>
    <mergeCell ref="D87:E87"/>
    <mergeCell ref="A99:C99"/>
    <mergeCell ref="D99:E99"/>
    <mergeCell ref="A100:C100"/>
    <mergeCell ref="D100:E100"/>
    <mergeCell ref="A102:C102"/>
    <mergeCell ref="D102:E102"/>
    <mergeCell ref="A94:C94"/>
    <mergeCell ref="D94:E94"/>
    <mergeCell ref="A96:C96"/>
    <mergeCell ref="D96:E96"/>
    <mergeCell ref="A97:C97"/>
    <mergeCell ref="D97:E97"/>
    <mergeCell ref="A109:C109"/>
    <mergeCell ref="D109:E109"/>
    <mergeCell ref="A110:C110"/>
    <mergeCell ref="D110:E110"/>
    <mergeCell ref="A112:C112"/>
    <mergeCell ref="D112:E112"/>
    <mergeCell ref="A103:C103"/>
    <mergeCell ref="D103:E103"/>
    <mergeCell ref="A105:C105"/>
    <mergeCell ref="D105:E105"/>
    <mergeCell ref="A106:C106"/>
    <mergeCell ref="D106:E106"/>
    <mergeCell ref="A118:C118"/>
    <mergeCell ref="D118:E118"/>
    <mergeCell ref="A119:C119"/>
    <mergeCell ref="D119:E119"/>
    <mergeCell ref="A121:C121"/>
    <mergeCell ref="D121:E121"/>
    <mergeCell ref="A113:C113"/>
    <mergeCell ref="D113:E113"/>
    <mergeCell ref="A115:C115"/>
    <mergeCell ref="D115:E115"/>
    <mergeCell ref="A116:C116"/>
    <mergeCell ref="D116:E116"/>
    <mergeCell ref="A128:C128"/>
    <mergeCell ref="D128:E128"/>
    <mergeCell ref="A129:C129"/>
    <mergeCell ref="D129:E129"/>
    <mergeCell ref="A131:C131"/>
    <mergeCell ref="D131:E131"/>
    <mergeCell ref="A122:C122"/>
    <mergeCell ref="D122:E122"/>
    <mergeCell ref="A124:C124"/>
    <mergeCell ref="D124:E124"/>
    <mergeCell ref="A125:C125"/>
    <mergeCell ref="D125:E125"/>
    <mergeCell ref="A137:C137"/>
    <mergeCell ref="D137:E137"/>
    <mergeCell ref="A138:C138"/>
    <mergeCell ref="D138:E138"/>
    <mergeCell ref="A140:C140"/>
    <mergeCell ref="D140:E140"/>
    <mergeCell ref="A132:C132"/>
    <mergeCell ref="D132:E132"/>
    <mergeCell ref="A134:C134"/>
    <mergeCell ref="D134:E134"/>
    <mergeCell ref="A135:C135"/>
    <mergeCell ref="D135:E135"/>
    <mergeCell ref="A146:C146"/>
    <mergeCell ref="D146:E146"/>
    <mergeCell ref="A147:C147"/>
    <mergeCell ref="D147:E147"/>
    <mergeCell ref="A149:C149"/>
    <mergeCell ref="D149:E149"/>
    <mergeCell ref="A141:C141"/>
    <mergeCell ref="D141:E141"/>
    <mergeCell ref="A143:C143"/>
    <mergeCell ref="D143:E143"/>
    <mergeCell ref="A144:C144"/>
    <mergeCell ref="D144:E144"/>
    <mergeCell ref="A155:C155"/>
    <mergeCell ref="D155:E155"/>
    <mergeCell ref="A156:C156"/>
    <mergeCell ref="D156:E156"/>
    <mergeCell ref="A158:C158"/>
    <mergeCell ref="D158:E158"/>
    <mergeCell ref="A150:C150"/>
    <mergeCell ref="D150:E150"/>
    <mergeCell ref="A152:C152"/>
    <mergeCell ref="D152:E152"/>
    <mergeCell ref="A153:C153"/>
    <mergeCell ref="D153:E153"/>
    <mergeCell ref="A164:C164"/>
    <mergeCell ref="D164:E164"/>
    <mergeCell ref="A165:C165"/>
    <mergeCell ref="D165:E165"/>
    <mergeCell ref="A167:C167"/>
    <mergeCell ref="D167:E167"/>
    <mergeCell ref="A159:C159"/>
    <mergeCell ref="D159:E159"/>
    <mergeCell ref="A161:C161"/>
    <mergeCell ref="D161:E161"/>
    <mergeCell ref="A162:C162"/>
    <mergeCell ref="D162:E162"/>
    <mergeCell ref="A173:C173"/>
    <mergeCell ref="D173:E173"/>
    <mergeCell ref="A174:C174"/>
    <mergeCell ref="D174:E174"/>
    <mergeCell ref="A176:C176"/>
    <mergeCell ref="D176:E176"/>
    <mergeCell ref="A168:C168"/>
    <mergeCell ref="D168:E168"/>
    <mergeCell ref="A170:C170"/>
    <mergeCell ref="D170:E170"/>
    <mergeCell ref="A171:C171"/>
    <mergeCell ref="D171:E171"/>
    <mergeCell ref="A182:C182"/>
    <mergeCell ref="D182:E182"/>
    <mergeCell ref="A183:C183"/>
    <mergeCell ref="D183:E183"/>
    <mergeCell ref="A194:C194"/>
    <mergeCell ref="D194:E194"/>
    <mergeCell ref="A192:C192"/>
    <mergeCell ref="D192:E192"/>
    <mergeCell ref="A177:C177"/>
    <mergeCell ref="D177:E177"/>
    <mergeCell ref="A179:C179"/>
    <mergeCell ref="D179:E179"/>
    <mergeCell ref="A180:C180"/>
    <mergeCell ref="D180:E180"/>
    <mergeCell ref="A188:C188"/>
    <mergeCell ref="D188:E188"/>
    <mergeCell ref="A189:C189"/>
    <mergeCell ref="D189:E189"/>
    <mergeCell ref="A200:C200"/>
    <mergeCell ref="D200:E200"/>
    <mergeCell ref="A201:C201"/>
    <mergeCell ref="D201:E201"/>
    <mergeCell ref="A185:C185"/>
    <mergeCell ref="D185:E185"/>
    <mergeCell ref="A186:C186"/>
    <mergeCell ref="D186:E186"/>
    <mergeCell ref="A191:C191"/>
    <mergeCell ref="D191:E191"/>
    <mergeCell ref="A195:C195"/>
    <mergeCell ref="D195:E195"/>
    <mergeCell ref="A197:C197"/>
    <mergeCell ref="D197:E197"/>
    <mergeCell ref="A198:C198"/>
    <mergeCell ref="D198:E198"/>
    <mergeCell ref="A203:C203"/>
    <mergeCell ref="D203:E203"/>
    <mergeCell ref="A204:C204"/>
    <mergeCell ref="D204:E204"/>
    <mergeCell ref="A206:C206"/>
    <mergeCell ref="D206:E206"/>
    <mergeCell ref="A213:C213"/>
    <mergeCell ref="D213:E213"/>
    <mergeCell ref="A215:C215"/>
    <mergeCell ref="D215:E215"/>
    <mergeCell ref="A212:C212"/>
    <mergeCell ref="D212:E212"/>
    <mergeCell ref="A207:C207"/>
    <mergeCell ref="D207:E207"/>
    <mergeCell ref="A209:C209"/>
    <mergeCell ref="D209:E209"/>
    <mergeCell ref="A210:C210"/>
    <mergeCell ref="D210:E210"/>
    <mergeCell ref="A227:C227"/>
    <mergeCell ref="D227:E227"/>
    <mergeCell ref="A228:C228"/>
    <mergeCell ref="D228:E228"/>
    <mergeCell ref="A230:C230"/>
    <mergeCell ref="D230:E230"/>
    <mergeCell ref="A224:C224"/>
    <mergeCell ref="D224:E224"/>
    <mergeCell ref="A225:C225"/>
    <mergeCell ref="D225:E225"/>
    <mergeCell ref="A222:C222"/>
    <mergeCell ref="D222:E222"/>
    <mergeCell ref="A218:C218"/>
    <mergeCell ref="D218:E218"/>
    <mergeCell ref="A219:C219"/>
    <mergeCell ref="D219:E219"/>
    <mergeCell ref="A221:C221"/>
    <mergeCell ref="D221:E221"/>
    <mergeCell ref="A216:C216"/>
    <mergeCell ref="D216:E216"/>
    <mergeCell ref="A236:C236"/>
    <mergeCell ref="D236:E236"/>
    <mergeCell ref="A237:C237"/>
    <mergeCell ref="D237:E237"/>
    <mergeCell ref="A239:C239"/>
    <mergeCell ref="D239:E239"/>
    <mergeCell ref="A231:C231"/>
    <mergeCell ref="D231:E231"/>
    <mergeCell ref="A233:C233"/>
    <mergeCell ref="D233:E233"/>
    <mergeCell ref="A234:C234"/>
    <mergeCell ref="D234:E234"/>
    <mergeCell ref="A245:C245"/>
    <mergeCell ref="D245:E245"/>
    <mergeCell ref="A246:C246"/>
    <mergeCell ref="D246:E246"/>
    <mergeCell ref="A248:C248"/>
    <mergeCell ref="D248:E248"/>
    <mergeCell ref="A240:C240"/>
    <mergeCell ref="D240:E240"/>
    <mergeCell ref="A242:C242"/>
    <mergeCell ref="D242:E242"/>
    <mergeCell ref="A243:C243"/>
    <mergeCell ref="D243:E243"/>
    <mergeCell ref="A254:C254"/>
    <mergeCell ref="D254:E254"/>
    <mergeCell ref="A255:C255"/>
    <mergeCell ref="D255:E255"/>
    <mergeCell ref="A257:C257"/>
    <mergeCell ref="D257:E257"/>
    <mergeCell ref="A249:C249"/>
    <mergeCell ref="D249:E249"/>
    <mergeCell ref="A251:C251"/>
    <mergeCell ref="D251:E251"/>
    <mergeCell ref="A252:C252"/>
    <mergeCell ref="D252:E252"/>
    <mergeCell ref="A263:C263"/>
    <mergeCell ref="D263:E263"/>
    <mergeCell ref="A264:C264"/>
    <mergeCell ref="D264:E264"/>
    <mergeCell ref="A273:C273"/>
    <mergeCell ref="D273:E273"/>
    <mergeCell ref="A258:C258"/>
    <mergeCell ref="D258:E258"/>
    <mergeCell ref="A260:C260"/>
    <mergeCell ref="D260:E260"/>
    <mergeCell ref="A261:C261"/>
    <mergeCell ref="D261:E261"/>
    <mergeCell ref="A269:C269"/>
    <mergeCell ref="D269:E269"/>
    <mergeCell ref="A270:C270"/>
    <mergeCell ref="D270:E270"/>
    <mergeCell ref="A272:C272"/>
    <mergeCell ref="D272:E272"/>
    <mergeCell ref="A266:C266"/>
    <mergeCell ref="D266:E266"/>
    <mergeCell ref="A267:C267"/>
    <mergeCell ref="D267:E267"/>
    <mergeCell ref="A278:C278"/>
    <mergeCell ref="D278:E278"/>
    <mergeCell ref="A279:C279"/>
    <mergeCell ref="D279:E279"/>
    <mergeCell ref="A281:C281"/>
    <mergeCell ref="D281:E281"/>
    <mergeCell ref="A275:C275"/>
    <mergeCell ref="D275:E275"/>
    <mergeCell ref="A276:C276"/>
    <mergeCell ref="D276:E276"/>
    <mergeCell ref="A287:C287"/>
    <mergeCell ref="D287:E287"/>
    <mergeCell ref="A288:C288"/>
    <mergeCell ref="D288:E288"/>
    <mergeCell ref="A282:C282"/>
    <mergeCell ref="D282:E282"/>
    <mergeCell ref="A284:C284"/>
    <mergeCell ref="D284:E284"/>
    <mergeCell ref="A285:C285"/>
    <mergeCell ref="D285:E285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macmini1</dc:creator>
  <cp:lastModifiedBy>rosaliavaleria.micel</cp:lastModifiedBy>
  <cp:lastPrinted>2017-10-04T07:43:25Z</cp:lastPrinted>
  <dcterms:created xsi:type="dcterms:W3CDTF">2016-04-28T13:22:39Z</dcterms:created>
  <dcterms:modified xsi:type="dcterms:W3CDTF">2017-11-06T10:53:25Z</dcterms:modified>
</cp:coreProperties>
</file>